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Борг по періодах" sheetId="4" r:id="rId1"/>
    <sheet name="Борг (ДТ)" sheetId="3" r:id="rId2"/>
  </sheets>
  <definedNames>
    <definedName name="_xlnm.Print_Titles" localSheetId="0">'Борг по періодах'!$2:$4</definedName>
    <definedName name="_xlnm.Print_Area" localSheetId="0">'Борг по періодах'!$A$1:$K$116</definedName>
  </definedNames>
  <calcPr calcId="152511"/>
</workbook>
</file>

<file path=xl/calcChain.xml><?xml version="1.0" encoding="utf-8"?>
<calcChain xmlns="http://schemas.openxmlformats.org/spreadsheetml/2006/main">
  <c r="D46" i="4" l="1"/>
  <c r="D45" i="4"/>
  <c r="D44" i="4"/>
  <c r="D43" i="4"/>
  <c r="D42" i="4"/>
  <c r="D53" i="4"/>
  <c r="D52" i="4"/>
  <c r="D51" i="4"/>
  <c r="D50" i="4"/>
  <c r="D49" i="4"/>
  <c r="D48" i="4"/>
  <c r="L47" i="4" s="1"/>
  <c r="D60" i="4"/>
  <c r="D59" i="4"/>
  <c r="D58" i="4"/>
  <c r="D57" i="4"/>
  <c r="D56" i="4"/>
  <c r="D55" i="4"/>
  <c r="L54" i="4" s="1"/>
  <c r="D67" i="4"/>
  <c r="D66" i="4"/>
  <c r="D65" i="4"/>
  <c r="D64" i="4"/>
  <c r="D63" i="4"/>
  <c r="L61" i="4" s="1"/>
  <c r="D62" i="4"/>
  <c r="D73" i="4"/>
  <c r="D72" i="4"/>
  <c r="D71" i="4"/>
  <c r="D70" i="4"/>
  <c r="D69" i="4"/>
  <c r="D79" i="4"/>
  <c r="D78" i="4"/>
  <c r="D77" i="4"/>
  <c r="D76" i="4"/>
  <c r="D75" i="4"/>
  <c r="D101" i="4"/>
  <c r="D100" i="4"/>
  <c r="D99" i="4"/>
  <c r="D98" i="4"/>
  <c r="L97" i="4" s="1"/>
  <c r="D115" i="4"/>
  <c r="D114" i="4"/>
  <c r="D113" i="4"/>
  <c r="D111" i="4"/>
  <c r="D110" i="4"/>
  <c r="D109" i="4"/>
  <c r="D108" i="4"/>
  <c r="D105" i="4"/>
  <c r="D104" i="4"/>
  <c r="L102" i="4" s="1"/>
  <c r="D103" i="4"/>
  <c r="D106" i="4"/>
  <c r="L112" i="4"/>
  <c r="L107" i="4"/>
  <c r="L92" i="4"/>
  <c r="D96" i="4"/>
  <c r="D95" i="4"/>
  <c r="D94" i="4"/>
  <c r="D93" i="4"/>
  <c r="D91" i="4"/>
  <c r="D90" i="4"/>
  <c r="D89" i="4"/>
  <c r="D88" i="4"/>
  <c r="L86" i="4" s="1"/>
  <c r="D87" i="4"/>
  <c r="D85" i="4"/>
  <c r="D84" i="4"/>
  <c r="D83" i="4"/>
  <c r="D82" i="4"/>
  <c r="L80" i="4" s="1"/>
  <c r="D81" i="4"/>
  <c r="L74" i="4"/>
  <c r="L68" i="4"/>
  <c r="L41" i="4"/>
  <c r="L34" i="4"/>
  <c r="L27" i="4"/>
  <c r="L20" i="4"/>
  <c r="L13" i="4"/>
  <c r="L5" i="4"/>
  <c r="D7" i="4"/>
  <c r="D12" i="4"/>
  <c r="D11" i="4"/>
  <c r="D10" i="4"/>
  <c r="D9" i="4"/>
  <c r="D8" i="4"/>
  <c r="D6" i="4"/>
  <c r="K5" i="4"/>
  <c r="J5" i="4"/>
  <c r="I5" i="4"/>
  <c r="H5" i="4"/>
  <c r="G5" i="4"/>
  <c r="F5" i="4"/>
  <c r="E5" i="4"/>
  <c r="D5" i="4" s="1"/>
  <c r="N17" i="3"/>
  <c r="M17" i="3"/>
  <c r="L17" i="3"/>
  <c r="K17" i="3"/>
  <c r="J17" i="3"/>
  <c r="I17" i="3"/>
  <c r="H17" i="3"/>
  <c r="G17" i="3"/>
  <c r="F17" i="3"/>
  <c r="E17" i="3"/>
  <c r="D17" i="3"/>
  <c r="C17" i="3"/>
  <c r="B17" i="3"/>
  <c r="D19" i="4" l="1"/>
  <c r="D18" i="4"/>
  <c r="D17" i="4"/>
  <c r="K13" i="4"/>
  <c r="J13" i="4"/>
  <c r="G13" i="4"/>
  <c r="D15" i="4"/>
  <c r="F13" i="4"/>
  <c r="D14" i="4"/>
  <c r="I13" i="4"/>
  <c r="E13" i="4"/>
  <c r="D16" i="4" l="1"/>
  <c r="H13" i="4"/>
  <c r="D13" i="4" s="1"/>
  <c r="K113" i="4"/>
  <c r="K108" i="4"/>
  <c r="K107" i="4" s="1"/>
  <c r="F112" i="4"/>
  <c r="G112" i="4"/>
  <c r="H112" i="4"/>
  <c r="I112" i="4"/>
  <c r="J112" i="4"/>
  <c r="K112" i="4"/>
  <c r="E112" i="4"/>
  <c r="F107" i="4"/>
  <c r="G107" i="4"/>
  <c r="H107" i="4"/>
  <c r="I107" i="4"/>
  <c r="J107" i="4"/>
  <c r="E107" i="4"/>
  <c r="F102" i="4"/>
  <c r="G102" i="4"/>
  <c r="H102" i="4"/>
  <c r="I102" i="4"/>
  <c r="J102" i="4"/>
  <c r="K102" i="4"/>
  <c r="E102" i="4"/>
  <c r="D102" i="4" s="1"/>
  <c r="F97" i="4"/>
  <c r="G97" i="4"/>
  <c r="H97" i="4"/>
  <c r="I97" i="4"/>
  <c r="J97" i="4"/>
  <c r="K97" i="4"/>
  <c r="E97" i="4"/>
  <c r="F92" i="4"/>
  <c r="G92" i="4"/>
  <c r="H92" i="4"/>
  <c r="I92" i="4"/>
  <c r="J92" i="4"/>
  <c r="K92" i="4"/>
  <c r="E92" i="4"/>
  <c r="F86" i="4"/>
  <c r="G86" i="4"/>
  <c r="H86" i="4"/>
  <c r="I86" i="4"/>
  <c r="J86" i="4"/>
  <c r="K86" i="4"/>
  <c r="E86" i="4"/>
  <c r="E80" i="4"/>
  <c r="F74" i="4"/>
  <c r="G74" i="4"/>
  <c r="H74" i="4"/>
  <c r="I74" i="4"/>
  <c r="J74" i="4"/>
  <c r="K74" i="4"/>
  <c r="E74" i="4"/>
  <c r="F68" i="4"/>
  <c r="G68" i="4"/>
  <c r="H68" i="4"/>
  <c r="I68" i="4"/>
  <c r="J68" i="4"/>
  <c r="K68" i="4"/>
  <c r="E68" i="4"/>
  <c r="E61" i="4"/>
  <c r="D61" i="4" s="1"/>
  <c r="E54" i="4"/>
  <c r="E47" i="4"/>
  <c r="E41" i="4"/>
  <c r="E34" i="4"/>
  <c r="E27" i="4"/>
  <c r="E20" i="4"/>
  <c r="F80" i="4"/>
  <c r="G80" i="4"/>
  <c r="H80" i="4"/>
  <c r="I80" i="4"/>
  <c r="J80" i="4"/>
  <c r="K80" i="4"/>
  <c r="K61" i="4"/>
  <c r="J61" i="4"/>
  <c r="I61" i="4"/>
  <c r="H61" i="4"/>
  <c r="G61" i="4"/>
  <c r="F61" i="4"/>
  <c r="K54" i="4"/>
  <c r="J54" i="4"/>
  <c r="I54" i="4"/>
  <c r="H54" i="4"/>
  <c r="G54" i="4"/>
  <c r="F54" i="4"/>
  <c r="D54" i="4"/>
  <c r="K47" i="4"/>
  <c r="J47" i="4"/>
  <c r="I47" i="4"/>
  <c r="H47" i="4"/>
  <c r="G47" i="4"/>
  <c r="F47" i="4"/>
  <c r="D47" i="4"/>
  <c r="F41" i="4"/>
  <c r="G41" i="4"/>
  <c r="H41" i="4"/>
  <c r="I41" i="4"/>
  <c r="J41" i="4"/>
  <c r="K41" i="4"/>
  <c r="D41" i="4"/>
  <c r="K34" i="4"/>
  <c r="D34" i="4" s="1"/>
  <c r="J34" i="4"/>
  <c r="I34" i="4"/>
  <c r="H34" i="4"/>
  <c r="G34" i="4"/>
  <c r="F34" i="4"/>
  <c r="K27" i="4"/>
  <c r="J27" i="4"/>
  <c r="I27" i="4"/>
  <c r="H27" i="4"/>
  <c r="G27" i="4"/>
  <c r="F27" i="4"/>
  <c r="D27" i="4"/>
  <c r="F20" i="4"/>
  <c r="G20" i="4"/>
  <c r="H20" i="4"/>
  <c r="I20" i="4"/>
  <c r="J20" i="4"/>
  <c r="K20" i="4"/>
  <c r="D20" i="4"/>
  <c r="D107" i="4" l="1"/>
  <c r="D112" i="4"/>
  <c r="D92" i="4"/>
  <c r="D86" i="4"/>
  <c r="D97" i="4"/>
  <c r="D80" i="4" l="1"/>
  <c r="D24" i="4"/>
  <c r="D25" i="4"/>
  <c r="D23" i="4"/>
  <c r="D21" i="4"/>
  <c r="D22" i="4"/>
  <c r="D26" i="4"/>
  <c r="D28" i="4"/>
  <c r="D29" i="4"/>
  <c r="D30" i="4"/>
  <c r="D31" i="4"/>
  <c r="D32" i="4"/>
  <c r="D33" i="4"/>
  <c r="D35" i="4"/>
  <c r="D36" i="4"/>
  <c r="D37" i="4"/>
  <c r="D38" i="4"/>
  <c r="D39" i="4"/>
  <c r="D40" i="4"/>
  <c r="D68" i="4" l="1"/>
  <c r="D74" i="4"/>
  <c r="N43" i="3"/>
  <c r="B30" i="3"/>
  <c r="J30" i="3" l="1"/>
  <c r="N4" i="3" l="1"/>
  <c r="M4" i="3"/>
  <c r="L4" i="3"/>
  <c r="K4" i="3"/>
  <c r="J4" i="3"/>
  <c r="I4" i="3"/>
  <c r="H4" i="3"/>
  <c r="G4" i="3"/>
  <c r="F4" i="3"/>
  <c r="E4" i="3"/>
  <c r="D4" i="3"/>
  <c r="C4" i="3"/>
  <c r="B4" i="3"/>
  <c r="N30" i="3"/>
  <c r="M30" i="3"/>
  <c r="L30" i="3"/>
  <c r="K30" i="3"/>
  <c r="I30" i="3"/>
  <c r="H30" i="3"/>
  <c r="G30" i="3"/>
  <c r="F30" i="3"/>
  <c r="E30" i="3"/>
  <c r="D30" i="3"/>
  <c r="C30" i="3"/>
  <c r="M43" i="3" l="1"/>
  <c r="L43" i="3"/>
  <c r="K43" i="3"/>
  <c r="J43" i="3"/>
  <c r="I43" i="3"/>
  <c r="H43" i="3"/>
  <c r="G43" i="3"/>
  <c r="F43" i="3"/>
  <c r="E43" i="3"/>
  <c r="D43" i="3"/>
  <c r="C43" i="3"/>
  <c r="B43" i="3"/>
  <c r="N56" i="3"/>
  <c r="M56" i="3"/>
  <c r="L56" i="3"/>
  <c r="K56" i="3"/>
  <c r="J56" i="3"/>
  <c r="I56" i="3"/>
  <c r="H56" i="3"/>
  <c r="G56" i="3"/>
  <c r="F56" i="3"/>
  <c r="E56" i="3"/>
  <c r="D56" i="3"/>
  <c r="C56" i="3"/>
  <c r="B56" i="3"/>
  <c r="N69" i="3"/>
  <c r="M69" i="3"/>
  <c r="L69" i="3"/>
  <c r="K69" i="3"/>
  <c r="J69" i="3"/>
  <c r="I69" i="3"/>
  <c r="H69" i="3"/>
  <c r="G69" i="3"/>
  <c r="F69" i="3"/>
  <c r="E69" i="3"/>
  <c r="D69" i="3"/>
  <c r="C69" i="3"/>
  <c r="B69" i="3" l="1"/>
</calcChain>
</file>

<file path=xl/comments1.xml><?xml version="1.0" encoding="utf-8"?>
<comments xmlns="http://schemas.openxmlformats.org/spreadsheetml/2006/main">
  <authors>
    <author>Автор</author>
  </authors>
  <commentList>
    <comment ref="A9" authorId="0" shapeId="0">
      <text>
        <r>
          <rPr>
            <b/>
            <sz val="9"/>
            <color indexed="81"/>
            <rFont val="Tahoma"/>
            <family val="2"/>
            <charset val="204"/>
          </rPr>
          <t>Підприємства та організації Державного Бюджету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  <charset val="204"/>
          </rPr>
          <t>Підприємства та організації Місцевого Бюджету</t>
        </r>
      </text>
    </comment>
    <comment ref="A22" authorId="0" shapeId="0">
      <text>
        <r>
          <rPr>
            <b/>
            <sz val="9"/>
            <color indexed="81"/>
            <rFont val="Tahoma"/>
            <family val="2"/>
            <charset val="204"/>
          </rPr>
          <t>Підприємства та організації Державного Бюджету</t>
        </r>
      </text>
    </comment>
    <comment ref="A23" authorId="0" shapeId="0">
      <text>
        <r>
          <rPr>
            <b/>
            <sz val="9"/>
            <color indexed="81"/>
            <rFont val="Tahoma"/>
            <family val="2"/>
            <charset val="204"/>
          </rPr>
          <t>Підприємства та організації Місцевого Бюджету</t>
        </r>
      </text>
    </comment>
    <comment ref="A35" authorId="0" shapeId="0">
      <text>
        <r>
          <rPr>
            <b/>
            <sz val="9"/>
            <color indexed="81"/>
            <rFont val="Tahoma"/>
            <family val="2"/>
            <charset val="204"/>
          </rPr>
          <t>Підприємства та організації Державного Бюджету</t>
        </r>
      </text>
    </comment>
    <comment ref="A36" authorId="0" shapeId="0">
      <text>
        <r>
          <rPr>
            <b/>
            <sz val="9"/>
            <color indexed="81"/>
            <rFont val="Tahoma"/>
            <family val="2"/>
            <charset val="204"/>
          </rPr>
          <t>Підприємства та організації Місцевого Бюджету</t>
        </r>
      </text>
    </comment>
    <comment ref="A48" authorId="0" shapeId="0">
      <text>
        <r>
          <rPr>
            <b/>
            <sz val="9"/>
            <color indexed="81"/>
            <rFont val="Tahoma"/>
            <family val="2"/>
            <charset val="204"/>
          </rPr>
          <t>Підприємства та організації Державного Бюджету</t>
        </r>
      </text>
    </comment>
    <comment ref="A49" authorId="0" shapeId="0">
      <text>
        <r>
          <rPr>
            <b/>
            <sz val="9"/>
            <color indexed="81"/>
            <rFont val="Tahoma"/>
            <family val="2"/>
            <charset val="204"/>
          </rPr>
          <t>Підприємства та організації Місцевого Бюджету</t>
        </r>
      </text>
    </comment>
    <comment ref="A61" authorId="0" shapeId="0">
      <text>
        <r>
          <rPr>
            <b/>
            <sz val="9"/>
            <color indexed="81"/>
            <rFont val="Tahoma"/>
            <family val="2"/>
            <charset val="204"/>
          </rPr>
          <t>Підприємства та організації Державного Бюджету</t>
        </r>
      </text>
    </comment>
    <comment ref="A62" authorId="0" shapeId="0">
      <text>
        <r>
          <rPr>
            <b/>
            <sz val="9"/>
            <color indexed="81"/>
            <rFont val="Tahoma"/>
            <family val="2"/>
            <charset val="204"/>
          </rPr>
          <t>Підприємства та організації Місцевого Бюджету</t>
        </r>
      </text>
    </comment>
    <comment ref="A74" authorId="0" shapeId="0">
      <text>
        <r>
          <rPr>
            <b/>
            <sz val="9"/>
            <color indexed="81"/>
            <rFont val="Tahoma"/>
            <family val="2"/>
            <charset val="204"/>
          </rPr>
          <t>Підприємства та організації Державного Бюджету</t>
        </r>
      </text>
    </comment>
    <comment ref="A75" authorId="0" shapeId="0">
      <text>
        <r>
          <rPr>
            <b/>
            <sz val="9"/>
            <color indexed="81"/>
            <rFont val="Tahoma"/>
            <family val="2"/>
            <charset val="204"/>
          </rPr>
          <t>Підприємства та організації Місцевого Бюджету</t>
        </r>
      </text>
    </comment>
  </commentList>
</comments>
</file>

<file path=xl/sharedStrings.xml><?xml version="1.0" encoding="utf-8"?>
<sst xmlns="http://schemas.openxmlformats.org/spreadsheetml/2006/main" count="209" uniqueCount="47">
  <si>
    <t>Станом на</t>
  </si>
  <si>
    <t>1.Промисловість</t>
  </si>
  <si>
    <t>3.Сільгоспспоживачі</t>
  </si>
  <si>
    <t>4.Житлокомунгосп,</t>
  </si>
  <si>
    <t>8.Інші споживачі</t>
  </si>
  <si>
    <t>Станом на 01.01.2022</t>
  </si>
  <si>
    <t>Станом на 01.04.2022</t>
  </si>
  <si>
    <t>Станом на 01.07.2022</t>
  </si>
  <si>
    <t>Станом на 01.10.2022</t>
  </si>
  <si>
    <t>Станом на 01.01.2023</t>
  </si>
  <si>
    <t>всього</t>
  </si>
  <si>
    <t>Бюджетні установи</t>
  </si>
  <si>
    <t>Інші споживачі</t>
  </si>
  <si>
    <t>Станом на 01.04.2023</t>
  </si>
  <si>
    <t>Станом на 01.07.2023</t>
  </si>
  <si>
    <t>Станом на 01.10.2023</t>
  </si>
  <si>
    <t>Станом на 01.01.2024</t>
  </si>
  <si>
    <t>2.Залізниця</t>
  </si>
  <si>
    <t>7.Населення</t>
  </si>
  <si>
    <t>Борг за спожиту електроенергію споживачів ТОВ "ЕНЕРА ВІННИЦЯ" за 2022 за категоріями споживачів, з ПДВ</t>
  </si>
  <si>
    <t>Борг за спожиту електроенергію споживачів ТОВ "ЕНЕРА ВІННИЦЯ" за  2023 за категоріями споживачів, з ПДВ</t>
  </si>
  <si>
    <t>Борг за спожиту електроенергію споживачів ТОВ "ЕНЕРА ВІННИЦЯ" за 2021 за категоріями споживачів, з ПДВ</t>
  </si>
  <si>
    <t>Борг за спожиту електроенергію споживачів ТОВ "ЕНЕРА ВІННИЦЯ" за  2024 за категоріями споживачів, з ПДВ</t>
  </si>
  <si>
    <t>Борг за спожиту електроенергію споживачів ТОВ "ЕНЕРА ВІННИЦЯ" за  2025 за категоріями споживачів, з ПДВ</t>
  </si>
  <si>
    <t>Станом на 01.04.2024</t>
  </si>
  <si>
    <t>Станом на 01.07.2024</t>
  </si>
  <si>
    <t>Станом на 01.10.2024</t>
  </si>
  <si>
    <t>Станом на 01.01.2025</t>
  </si>
  <si>
    <t>Станом на 01.04.2025</t>
  </si>
  <si>
    <t>Станом на 01.07.2025</t>
  </si>
  <si>
    <t>Станом на 01.10.2025</t>
  </si>
  <si>
    <t>Всього по області, 
в тому числі:</t>
  </si>
  <si>
    <t>тис.грн</t>
  </si>
  <si>
    <t>Всього по області</t>
  </si>
  <si>
    <t>Промис-ловість</t>
  </si>
  <si>
    <t>Сільгосп-споживачі</t>
  </si>
  <si>
    <t>Житло-комунгосп</t>
  </si>
  <si>
    <t>Населен-ня</t>
  </si>
  <si>
    <t>в тому числі по групам споживачів</t>
  </si>
  <si>
    <t>Укрзаліз-ниця</t>
  </si>
  <si>
    <t>в тому числі по роках виникнення</t>
  </si>
  <si>
    <t>Станом на 01.01.2026</t>
  </si>
  <si>
    <t>Борг за спожиту електроенергію споживачів ТОВ "ЕНЕРА ВІННИЦЯ" за  2026 за категоріями споживачів, з ПДВ</t>
  </si>
  <si>
    <t>5.Підприємства та організації ДБ</t>
  </si>
  <si>
    <t>6.Підприємства та організації МБ</t>
  </si>
  <si>
    <t>Станом на 01.04.2026</t>
  </si>
  <si>
    <t>Заборгованість за спожиту електроенергію споживачів ТОВ "ЕНЕРА ВІННИЦЯ" 
за 2022-2026 роки за категоріями споживачів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</si>
</sst>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b/>
      <sz val="10"/>
      <name val="Arial Cyr"/>
      <charset val="204"/>
    </font>
    <font>
      <b/>
      <sz val="10"/>
      <name val="Arial Cyr"/>
      <family val="2"/>
      <charset val="204"/>
    </font>
    <font>
      <b/>
      <sz val="11"/>
      <color theme="1"/>
      <name val="Calibri"/>
      <family val="2"/>
      <scheme val="minor"/>
    </font>
    <font>
      <sz val="10"/>
      <color theme="0" tint="-0.499984740745262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3" fontId="3" fillId="2" borderId="3" xfId="1" applyNumberFormat="1" applyFont="1" applyFill="1" applyBorder="1" applyAlignment="1">
      <alignment horizontal="center" vertical="center"/>
    </xf>
    <xf numFmtId="3" fontId="1" fillId="2" borderId="3" xfId="1" applyNumberFormat="1" applyFont="1" applyFill="1" applyBorder="1" applyAlignment="1">
      <alignment horizontal="center" vertical="center"/>
    </xf>
    <xf numFmtId="3" fontId="1" fillId="2" borderId="3" xfId="1" applyNumberFormat="1" applyFill="1" applyBorder="1" applyAlignment="1">
      <alignment horizontal="center"/>
    </xf>
    <xf numFmtId="0" fontId="5" fillId="2" borderId="0" xfId="0" applyFont="1" applyFill="1"/>
    <xf numFmtId="0" fontId="0" fillId="2" borderId="0" xfId="0" applyFill="1" applyAlignment="1">
      <alignment wrapText="1"/>
    </xf>
    <xf numFmtId="0" fontId="3" fillId="2" borderId="3" xfId="1" applyFont="1" applyFill="1" applyBorder="1" applyAlignment="1">
      <alignment vertical="center" wrapText="1"/>
    </xf>
    <xf numFmtId="0" fontId="0" fillId="2" borderId="0" xfId="0" applyFill="1"/>
    <xf numFmtId="0" fontId="1" fillId="2" borderId="3" xfId="1" applyFont="1" applyFill="1" applyBorder="1" applyAlignment="1">
      <alignment vertical="center" wrapText="1"/>
    </xf>
    <xf numFmtId="0" fontId="2" fillId="2" borderId="3" xfId="1" applyFont="1" applyFill="1" applyBorder="1" applyAlignment="1">
      <alignment vertical="center" wrapText="1"/>
    </xf>
    <xf numFmtId="0" fontId="1" fillId="2" borderId="0" xfId="1" applyFill="1" applyAlignment="1">
      <alignment wrapText="1"/>
    </xf>
    <xf numFmtId="3" fontId="1" fillId="2" borderId="0" xfId="1" applyNumberFormat="1" applyFill="1"/>
    <xf numFmtId="3" fontId="0" fillId="2" borderId="0" xfId="0" applyNumberFormat="1" applyFill="1"/>
    <xf numFmtId="164" fontId="0" fillId="2" borderId="0" xfId="0" applyNumberFormat="1" applyFill="1"/>
    <xf numFmtId="0" fontId="2" fillId="3" borderId="1" xfId="1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wrapText="1"/>
    </xf>
    <xf numFmtId="0" fontId="1" fillId="3" borderId="1" xfId="1" applyFill="1" applyBorder="1" applyAlignment="1">
      <alignment horizontal="center" wrapText="1"/>
    </xf>
    <xf numFmtId="0" fontId="2" fillId="3" borderId="2" xfId="1" applyFont="1" applyFill="1" applyBorder="1" applyAlignment="1">
      <alignment vertical="center" wrapText="1"/>
    </xf>
    <xf numFmtId="14" fontId="1" fillId="3" borderId="2" xfId="1" applyNumberFormat="1" applyFont="1" applyFill="1" applyBorder="1" applyAlignment="1">
      <alignment horizontal="center" wrapText="1"/>
    </xf>
    <xf numFmtId="14" fontId="1" fillId="3" borderId="2" xfId="1" applyNumberFormat="1" applyFill="1" applyBorder="1" applyAlignment="1">
      <alignment horizontal="center" wrapText="1"/>
    </xf>
    <xf numFmtId="0" fontId="1" fillId="3" borderId="4" xfId="1" applyFont="1" applyFill="1" applyBorder="1" applyAlignment="1">
      <alignment horizontal="center"/>
    </xf>
    <xf numFmtId="0" fontId="1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14" fontId="1" fillId="3" borderId="5" xfId="1" applyNumberFormat="1" applyFont="1" applyFill="1" applyBorder="1" applyAlignment="1">
      <alignment horizontal="center"/>
    </xf>
    <xf numFmtId="14" fontId="1" fillId="3" borderId="2" xfId="1" applyNumberFormat="1" applyFont="1" applyFill="1" applyBorder="1" applyAlignment="1">
      <alignment horizontal="center"/>
    </xf>
    <xf numFmtId="14" fontId="1" fillId="3" borderId="2" xfId="1" applyNumberFormat="1" applyFill="1" applyBorder="1" applyAlignment="1">
      <alignment horizontal="center"/>
    </xf>
    <xf numFmtId="0" fontId="4" fillId="2" borderId="6" xfId="1" applyFont="1" applyFill="1" applyBorder="1" applyAlignment="1">
      <alignment horizontal="centerContinuous" vertical="center" wrapText="1"/>
    </xf>
    <xf numFmtId="0" fontId="4" fillId="2" borderId="6" xfId="1" applyFont="1" applyFill="1" applyBorder="1" applyAlignment="1">
      <alignment horizontal="centerContinuous" wrapText="1"/>
    </xf>
    <xf numFmtId="3" fontId="6" fillId="2" borderId="3" xfId="1" applyNumberFormat="1" applyFont="1" applyFill="1" applyBorder="1" applyAlignment="1">
      <alignment horizontal="center" vertical="center"/>
    </xf>
    <xf numFmtId="3" fontId="3" fillId="2" borderId="11" xfId="1" applyNumberFormat="1" applyFont="1" applyFill="1" applyBorder="1" applyAlignment="1">
      <alignment horizontal="right" vertical="center"/>
    </xf>
    <xf numFmtId="3" fontId="1" fillId="2" borderId="11" xfId="1" applyNumberFormat="1" applyFont="1" applyFill="1" applyBorder="1" applyAlignment="1">
      <alignment horizontal="right" vertical="center"/>
    </xf>
    <xf numFmtId="3" fontId="1" fillId="2" borderId="11" xfId="1" applyNumberFormat="1" applyFill="1" applyBorder="1" applyAlignment="1">
      <alignment horizontal="right"/>
    </xf>
    <xf numFmtId="3" fontId="6" fillId="2" borderId="11" xfId="1" applyNumberFormat="1" applyFont="1" applyFill="1" applyBorder="1" applyAlignment="1">
      <alignment horizontal="right"/>
    </xf>
    <xf numFmtId="3" fontId="6" fillId="2" borderId="11" xfId="1" applyNumberFormat="1" applyFont="1" applyFill="1" applyBorder="1" applyAlignment="1">
      <alignment horizontal="right" vertical="center"/>
    </xf>
    <xf numFmtId="3" fontId="3" fillId="2" borderId="11" xfId="1" applyNumberFormat="1" applyFont="1" applyFill="1" applyBorder="1" applyAlignment="1">
      <alignment horizontal="right"/>
    </xf>
    <xf numFmtId="3" fontId="1" fillId="2" borderId="12" xfId="1" applyNumberFormat="1" applyFill="1" applyBorder="1" applyAlignment="1">
      <alignment horizontal="right"/>
    </xf>
    <xf numFmtId="3" fontId="3" fillId="2" borderId="12" xfId="1" applyNumberFormat="1" applyFont="1" applyFill="1" applyBorder="1" applyAlignment="1">
      <alignment horizontal="right" vertical="center"/>
    </xf>
    <xf numFmtId="3" fontId="1" fillId="2" borderId="12" xfId="1" applyNumberFormat="1" applyFont="1" applyFill="1" applyBorder="1" applyAlignment="1">
      <alignment horizontal="right" vertical="center"/>
    </xf>
    <xf numFmtId="3" fontId="6" fillId="2" borderId="12" xfId="1" applyNumberFormat="1" applyFont="1" applyFill="1" applyBorder="1" applyAlignment="1">
      <alignment horizontal="right" vertical="center"/>
    </xf>
    <xf numFmtId="3" fontId="6" fillId="2" borderId="12" xfId="1" applyNumberFormat="1" applyFont="1" applyFill="1" applyBorder="1" applyAlignment="1">
      <alignment horizontal="right"/>
    </xf>
    <xf numFmtId="0" fontId="3" fillId="2" borderId="1" xfId="1" applyFont="1" applyFill="1" applyBorder="1" applyAlignment="1">
      <alignment horizontal="center" vertical="center" wrapText="1"/>
    </xf>
    <xf numFmtId="0" fontId="0" fillId="2" borderId="0" xfId="0" applyFill="1" applyAlignment="1">
      <alignment vertical="top"/>
    </xf>
    <xf numFmtId="0" fontId="7" fillId="2" borderId="0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left" vertical="top" wrapText="1"/>
    </xf>
    <xf numFmtId="3" fontId="3" fillId="2" borderId="13" xfId="1" applyNumberFormat="1" applyFont="1" applyFill="1" applyBorder="1" applyAlignment="1">
      <alignment horizontal="right" vertical="center"/>
    </xf>
    <xf numFmtId="3" fontId="1" fillId="2" borderId="13" xfId="1" applyNumberFormat="1" applyFont="1" applyFill="1" applyBorder="1" applyAlignment="1">
      <alignment horizontal="right" vertical="center"/>
    </xf>
    <xf numFmtId="3" fontId="1" fillId="2" borderId="13" xfId="1" applyNumberFormat="1" applyFill="1" applyBorder="1" applyAlignment="1">
      <alignment horizontal="right"/>
    </xf>
    <xf numFmtId="3" fontId="3" fillId="4" borderId="14" xfId="1" applyNumberFormat="1" applyFont="1" applyFill="1" applyBorder="1" applyAlignment="1">
      <alignment horizontal="right" vertical="center"/>
    </xf>
    <xf numFmtId="3" fontId="3" fillId="4" borderId="15" xfId="1" applyNumberFormat="1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center" wrapText="1"/>
    </xf>
    <xf numFmtId="0" fontId="3" fillId="2" borderId="18" xfId="1" applyFont="1" applyFill="1" applyBorder="1" applyAlignment="1">
      <alignment horizontal="center" vertical="center" wrapText="1"/>
    </xf>
    <xf numFmtId="3" fontId="1" fillId="2" borderId="19" xfId="1" applyNumberFormat="1" applyFill="1" applyBorder="1" applyAlignment="1">
      <alignment horizontal="right"/>
    </xf>
    <xf numFmtId="3" fontId="1" fillId="2" borderId="20" xfId="1" applyNumberFormat="1" applyFill="1" applyBorder="1" applyAlignment="1">
      <alignment horizontal="right"/>
    </xf>
    <xf numFmtId="3" fontId="6" fillId="2" borderId="20" xfId="1" applyNumberFormat="1" applyFont="1" applyFill="1" applyBorder="1" applyAlignment="1">
      <alignment horizontal="right"/>
    </xf>
    <xf numFmtId="3" fontId="1" fillId="2" borderId="21" xfId="1" applyNumberFormat="1" applyFill="1" applyBorder="1" applyAlignment="1">
      <alignment horizontal="right"/>
    </xf>
    <xf numFmtId="3" fontId="3" fillId="2" borderId="22" xfId="1" applyNumberFormat="1" applyFont="1" applyFill="1" applyBorder="1" applyAlignment="1">
      <alignment horizontal="right"/>
    </xf>
    <xf numFmtId="3" fontId="1" fillId="2" borderId="22" xfId="1" applyNumberFormat="1" applyFill="1" applyBorder="1" applyAlignment="1">
      <alignment horizontal="right"/>
    </xf>
    <xf numFmtId="3" fontId="6" fillId="2" borderId="22" xfId="1" applyNumberFormat="1" applyFont="1" applyFill="1" applyBorder="1" applyAlignment="1">
      <alignment horizontal="right"/>
    </xf>
    <xf numFmtId="3" fontId="1" fillId="2" borderId="23" xfId="1" applyNumberFormat="1" applyFill="1" applyBorder="1" applyAlignment="1">
      <alignment horizontal="right"/>
    </xf>
    <xf numFmtId="0" fontId="2" fillId="5" borderId="34" xfId="1" applyFont="1" applyFill="1" applyBorder="1" applyAlignment="1">
      <alignment vertical="center" wrapText="1"/>
    </xf>
    <xf numFmtId="3" fontId="1" fillId="5" borderId="34" xfId="1" applyNumberFormat="1" applyFill="1" applyBorder="1" applyAlignment="1">
      <alignment horizontal="center"/>
    </xf>
    <xf numFmtId="0" fontId="3" fillId="3" borderId="13" xfId="1" applyFont="1" applyFill="1" applyBorder="1" applyAlignment="1">
      <alignment horizontal="center" vertical="top"/>
    </xf>
    <xf numFmtId="0" fontId="3" fillId="3" borderId="11" xfId="1" applyFont="1" applyFill="1" applyBorder="1" applyAlignment="1">
      <alignment horizontal="center" vertical="top"/>
    </xf>
    <xf numFmtId="0" fontId="3" fillId="3" borderId="12" xfId="1" applyFont="1" applyFill="1" applyBorder="1" applyAlignment="1">
      <alignment horizontal="center" vertical="top"/>
    </xf>
    <xf numFmtId="0" fontId="3" fillId="3" borderId="22" xfId="1" applyFont="1" applyFill="1" applyBorder="1" applyAlignment="1">
      <alignment horizontal="center" vertical="top"/>
    </xf>
    <xf numFmtId="0" fontId="2" fillId="2" borderId="34" xfId="1" applyFont="1" applyFill="1" applyBorder="1" applyAlignment="1">
      <alignment vertical="center" wrapText="1"/>
    </xf>
    <xf numFmtId="3" fontId="1" fillId="2" borderId="34" xfId="1" applyNumberFormat="1" applyFill="1" applyBorder="1" applyAlignment="1">
      <alignment horizontal="center"/>
    </xf>
    <xf numFmtId="0" fontId="3" fillId="3" borderId="29" xfId="1" applyFont="1" applyFill="1" applyBorder="1" applyAlignment="1">
      <alignment horizontal="center" vertical="top" wrapText="1"/>
    </xf>
    <xf numFmtId="0" fontId="3" fillId="3" borderId="30" xfId="1" applyFont="1" applyFill="1" applyBorder="1" applyAlignment="1">
      <alignment horizontal="center" vertical="top" wrapText="1"/>
    </xf>
    <xf numFmtId="0" fontId="3" fillId="4" borderId="24" xfId="1" applyFont="1" applyFill="1" applyBorder="1" applyAlignment="1">
      <alignment horizontal="center" vertical="top" wrapText="1"/>
    </xf>
    <xf numFmtId="0" fontId="3" fillId="4" borderId="14" xfId="1" applyFont="1" applyFill="1" applyBorder="1" applyAlignment="1">
      <alignment horizontal="center" vertical="top" wrapText="1"/>
    </xf>
    <xf numFmtId="0" fontId="3" fillId="3" borderId="25" xfId="1" applyFont="1" applyFill="1" applyBorder="1" applyAlignment="1">
      <alignment horizontal="left" vertical="top" wrapText="1"/>
    </xf>
    <xf numFmtId="0" fontId="3" fillId="3" borderId="26" xfId="1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3" fillId="2" borderId="8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top" wrapText="1"/>
    </xf>
    <xf numFmtId="0" fontId="3" fillId="3" borderId="16" xfId="1" applyFont="1" applyFill="1" applyBorder="1" applyAlignment="1">
      <alignment horizontal="center" vertical="top" wrapText="1"/>
    </xf>
    <xf numFmtId="0" fontId="3" fillId="3" borderId="17" xfId="1" applyFont="1" applyFill="1" applyBorder="1" applyAlignment="1">
      <alignment horizontal="center" vertical="top" wrapText="1"/>
    </xf>
    <xf numFmtId="0" fontId="3" fillId="3" borderId="10" xfId="1" applyFont="1" applyFill="1" applyBorder="1" applyAlignment="1">
      <alignment horizontal="center" vertical="top" wrapText="1"/>
    </xf>
    <xf numFmtId="0" fontId="3" fillId="3" borderId="0" xfId="1" applyFont="1" applyFill="1" applyBorder="1" applyAlignment="1">
      <alignment horizontal="center" vertical="top" wrapText="1"/>
    </xf>
    <xf numFmtId="0" fontId="3" fillId="3" borderId="5" xfId="1" applyFont="1" applyFill="1" applyBorder="1" applyAlignment="1">
      <alignment horizontal="center" vertical="top" wrapText="1"/>
    </xf>
    <xf numFmtId="0" fontId="3" fillId="3" borderId="27" xfId="1" applyFont="1" applyFill="1" applyBorder="1" applyAlignment="1">
      <alignment horizontal="left" vertical="top" wrapText="1"/>
    </xf>
    <xf numFmtId="0" fontId="3" fillId="3" borderId="31" xfId="1" applyFont="1" applyFill="1" applyBorder="1" applyAlignment="1">
      <alignment horizontal="left" vertical="top" wrapText="1"/>
    </xf>
    <xf numFmtId="0" fontId="3" fillId="3" borderId="30" xfId="1" applyFont="1" applyFill="1" applyBorder="1" applyAlignment="1">
      <alignment horizontal="left" vertical="top" wrapText="1"/>
    </xf>
    <xf numFmtId="0" fontId="3" fillId="3" borderId="32" xfId="1" applyFont="1" applyFill="1" applyBorder="1" applyAlignment="1">
      <alignment horizontal="left" vertical="top" wrapText="1"/>
    </xf>
    <xf numFmtId="0" fontId="3" fillId="3" borderId="33" xfId="1" applyFont="1" applyFill="1" applyBorder="1" applyAlignment="1">
      <alignment horizontal="left" vertical="top" wrapText="1"/>
    </xf>
    <xf numFmtId="0" fontId="3" fillId="3" borderId="28" xfId="1" applyFont="1" applyFill="1" applyBorder="1" applyAlignment="1">
      <alignment horizontal="left" vertical="top" wrapText="1"/>
    </xf>
  </cellXfs>
  <cellStyles count="2">
    <cellStyle name="Звичайний" xfId="0" builtinId="0"/>
    <cellStyle name="Обычный 2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7"/>
  <sheetViews>
    <sheetView tabSelected="1" zoomScaleNormal="100" workbookViewId="0">
      <pane xSplit="3" ySplit="4" topLeftCell="D41" activePane="bottomRight" state="frozen"/>
      <selection pane="topRight" activeCell="D1" sqref="D1"/>
      <selection pane="bottomLeft" activeCell="A5" sqref="A5"/>
      <selection pane="bottomRight" activeCell="A3" sqref="A3:C4"/>
    </sheetView>
  </sheetViews>
  <sheetFormatPr defaultColWidth="0" defaultRowHeight="15" zeroHeight="1" x14ac:dyDescent="0.25"/>
  <cols>
    <col min="1" max="1" width="10.7109375" customWidth="1"/>
    <col min="2" max="2" width="12.7109375" customWidth="1"/>
    <col min="3" max="3" width="6.42578125" customWidth="1"/>
    <col min="4" max="11" width="10.7109375" customWidth="1"/>
    <col min="12" max="12" width="3.7109375" customWidth="1"/>
    <col min="13" max="16384" width="9.140625" hidden="1"/>
  </cols>
  <sheetData>
    <row r="1" spans="1:12" s="41" customFormat="1" ht="41.25" customHeight="1" x14ac:dyDescent="0.25">
      <c r="A1" s="73" t="s">
        <v>46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2" s="41" customFormat="1" ht="15.75" thickBot="1" x14ac:dyDescent="0.3">
      <c r="A2" s="42"/>
      <c r="B2" s="43"/>
      <c r="C2" s="42"/>
      <c r="D2" s="42"/>
      <c r="E2" s="42"/>
      <c r="F2" s="42"/>
      <c r="G2" s="42"/>
      <c r="H2" s="42"/>
      <c r="I2" s="42"/>
      <c r="K2" s="49" t="s">
        <v>32</v>
      </c>
    </row>
    <row r="3" spans="1:12" s="7" customFormat="1" x14ac:dyDescent="0.25">
      <c r="A3" s="78"/>
      <c r="B3" s="79"/>
      <c r="C3" s="80"/>
      <c r="D3" s="76" t="s">
        <v>33</v>
      </c>
      <c r="E3" s="74" t="s">
        <v>38</v>
      </c>
      <c r="F3" s="74"/>
      <c r="G3" s="74"/>
      <c r="H3" s="74"/>
      <c r="I3" s="74"/>
      <c r="J3" s="74"/>
      <c r="K3" s="75"/>
    </row>
    <row r="4" spans="1:12" s="7" customFormat="1" ht="30" customHeight="1" thickBot="1" x14ac:dyDescent="0.3">
      <c r="A4" s="81"/>
      <c r="B4" s="82"/>
      <c r="C4" s="83"/>
      <c r="D4" s="77"/>
      <c r="E4" s="40" t="s">
        <v>34</v>
      </c>
      <c r="F4" s="40" t="s">
        <v>39</v>
      </c>
      <c r="G4" s="40" t="s">
        <v>35</v>
      </c>
      <c r="H4" s="40" t="s">
        <v>36</v>
      </c>
      <c r="I4" s="40" t="s">
        <v>11</v>
      </c>
      <c r="J4" s="40" t="s">
        <v>37</v>
      </c>
      <c r="K4" s="50" t="s">
        <v>12</v>
      </c>
    </row>
    <row r="5" spans="1:12" s="7" customFormat="1" ht="18" customHeight="1" thickBot="1" x14ac:dyDescent="0.3">
      <c r="A5" s="67" t="s">
        <v>45</v>
      </c>
      <c r="B5" s="69" t="s">
        <v>10</v>
      </c>
      <c r="C5" s="70"/>
      <c r="D5" s="47">
        <f>SUM(E5:K5)</f>
        <v>628062.79682000005</v>
      </c>
      <c r="E5" s="47">
        <f>SUM(E6:E12)</f>
        <v>1944.8021600000004</v>
      </c>
      <c r="F5" s="47">
        <f t="shared" ref="F5:K5" si="0">SUM(F6:F12)</f>
        <v>0</v>
      </c>
      <c r="G5" s="47">
        <f t="shared" si="0"/>
        <v>3011.8135899999993</v>
      </c>
      <c r="H5" s="47">
        <f t="shared" si="0"/>
        <v>59825.469749999997</v>
      </c>
      <c r="I5" s="47">
        <f t="shared" si="0"/>
        <v>18989.746149999999</v>
      </c>
      <c r="J5" s="47">
        <f t="shared" si="0"/>
        <v>492052.84422999999</v>
      </c>
      <c r="K5" s="48">
        <f t="shared" si="0"/>
        <v>52238.120940000052</v>
      </c>
      <c r="L5" s="7" t="str">
        <f>IF(SUM(D6:D12)&lt;&gt;D5,"Error","")</f>
        <v/>
      </c>
    </row>
    <row r="6" spans="1:12" s="7" customFormat="1" x14ac:dyDescent="0.25">
      <c r="A6" s="68"/>
      <c r="B6" s="71" t="s">
        <v>40</v>
      </c>
      <c r="C6" s="61">
        <v>2026</v>
      </c>
      <c r="D6" s="44">
        <f t="shared" ref="D6:D12" si="1">SUM(E6:K6)</f>
        <v>525960.59383000014</v>
      </c>
      <c r="E6" s="45">
        <v>1656.8980700000002</v>
      </c>
      <c r="F6" s="45">
        <v>0</v>
      </c>
      <c r="G6" s="46">
        <v>2677.2194799999993</v>
      </c>
      <c r="H6" s="46">
        <v>14732.434259999998</v>
      </c>
      <c r="I6" s="46">
        <v>10351.549569999999</v>
      </c>
      <c r="J6" s="46">
        <v>448043.72788000002</v>
      </c>
      <c r="K6" s="51">
        <v>48498.764570000058</v>
      </c>
    </row>
    <row r="7" spans="1:12" s="7" customFormat="1" x14ac:dyDescent="0.25">
      <c r="A7" s="68"/>
      <c r="B7" s="71"/>
      <c r="C7" s="62">
        <v>2025</v>
      </c>
      <c r="D7" s="29">
        <f t="shared" ref="D7" si="2">SUM(E7:K7)</f>
        <v>42318.023319999993</v>
      </c>
      <c r="E7" s="30">
        <v>0.14959999999999998</v>
      </c>
      <c r="F7" s="45">
        <v>0</v>
      </c>
      <c r="G7" s="46">
        <v>125.80341</v>
      </c>
      <c r="H7" s="46">
        <v>8333.2791099999995</v>
      </c>
      <c r="I7" s="46">
        <v>7069.95892</v>
      </c>
      <c r="J7" s="46">
        <v>23999.799619999998</v>
      </c>
      <c r="K7" s="51">
        <v>2789.0326599999994</v>
      </c>
    </row>
    <row r="8" spans="1:12" s="7" customFormat="1" x14ac:dyDescent="0.25">
      <c r="A8" s="68"/>
      <c r="B8" s="72"/>
      <c r="C8" s="62">
        <v>2024</v>
      </c>
      <c r="D8" s="29">
        <f t="shared" si="1"/>
        <v>41692.157750000006</v>
      </c>
      <c r="E8" s="30">
        <v>45.350550000000005</v>
      </c>
      <c r="F8" s="45">
        <v>0</v>
      </c>
      <c r="G8" s="46">
        <v>118.25677</v>
      </c>
      <c r="H8" s="46">
        <v>34664.017720000003</v>
      </c>
      <c r="I8" s="46">
        <v>0</v>
      </c>
      <c r="J8" s="46">
        <v>6779.8590899999999</v>
      </c>
      <c r="K8" s="51">
        <v>84.673620000000014</v>
      </c>
    </row>
    <row r="9" spans="1:12" s="7" customFormat="1" x14ac:dyDescent="0.25">
      <c r="A9" s="68"/>
      <c r="B9" s="72"/>
      <c r="C9" s="62">
        <v>2023</v>
      </c>
      <c r="D9" s="29">
        <f t="shared" si="1"/>
        <v>7036.85034</v>
      </c>
      <c r="E9" s="30">
        <v>12.649299999999998</v>
      </c>
      <c r="F9" s="45">
        <v>0</v>
      </c>
      <c r="G9" s="46">
        <v>90.533929999999998</v>
      </c>
      <c r="H9" s="46">
        <v>1517.3220900000001</v>
      </c>
      <c r="I9" s="46">
        <v>0</v>
      </c>
      <c r="J9" s="46">
        <v>5378.5287600000001</v>
      </c>
      <c r="K9" s="51">
        <v>37.81626</v>
      </c>
    </row>
    <row r="10" spans="1:12" s="7" customFormat="1" x14ac:dyDescent="0.25">
      <c r="A10" s="68"/>
      <c r="B10" s="72"/>
      <c r="C10" s="62">
        <v>2022</v>
      </c>
      <c r="D10" s="29">
        <f t="shared" si="1"/>
        <v>5251.0338000000002</v>
      </c>
      <c r="E10" s="30">
        <v>69.203419999999994</v>
      </c>
      <c r="F10" s="30">
        <v>0</v>
      </c>
      <c r="G10" s="46">
        <v>0</v>
      </c>
      <c r="H10" s="46">
        <v>236.76568</v>
      </c>
      <c r="I10" s="46">
        <v>1010.8784900000001</v>
      </c>
      <c r="J10" s="46">
        <v>3310.3029799999999</v>
      </c>
      <c r="K10" s="51">
        <v>623.88323000000025</v>
      </c>
    </row>
    <row r="11" spans="1:12" s="7" customFormat="1" x14ac:dyDescent="0.25">
      <c r="A11" s="68"/>
      <c r="B11" s="72"/>
      <c r="C11" s="62">
        <v>2021</v>
      </c>
      <c r="D11" s="29">
        <f t="shared" si="1"/>
        <v>3931.5911500000002</v>
      </c>
      <c r="E11" s="30">
        <v>160.55122</v>
      </c>
      <c r="F11" s="45">
        <v>0</v>
      </c>
      <c r="G11" s="46">
        <v>0</v>
      </c>
      <c r="H11" s="46">
        <v>341.65088999999995</v>
      </c>
      <c r="I11" s="46">
        <v>557.35917000000006</v>
      </c>
      <c r="J11" s="46">
        <v>2668.0792700000002</v>
      </c>
      <c r="K11" s="51">
        <v>203.95060000000001</v>
      </c>
    </row>
    <row r="12" spans="1:12" s="7" customFormat="1" ht="15.75" thickBot="1" x14ac:dyDescent="0.3">
      <c r="A12" s="68"/>
      <c r="B12" s="72"/>
      <c r="C12" s="62">
        <v>2020</v>
      </c>
      <c r="D12" s="29">
        <f t="shared" si="1"/>
        <v>1872.5466300000003</v>
      </c>
      <c r="E12" s="30">
        <v>0</v>
      </c>
      <c r="F12" s="45">
        <v>0</v>
      </c>
      <c r="G12" s="46">
        <v>0</v>
      </c>
      <c r="H12" s="46">
        <v>0</v>
      </c>
      <c r="I12" s="46">
        <v>0</v>
      </c>
      <c r="J12" s="46">
        <v>1872.5466300000003</v>
      </c>
      <c r="K12" s="51">
        <v>0</v>
      </c>
    </row>
    <row r="13" spans="1:12" s="7" customFormat="1" ht="18" customHeight="1" thickBot="1" x14ac:dyDescent="0.3">
      <c r="A13" s="67" t="s">
        <v>41</v>
      </c>
      <c r="B13" s="69" t="s">
        <v>10</v>
      </c>
      <c r="C13" s="70"/>
      <c r="D13" s="47">
        <f>SUM(E13:K13)</f>
        <v>552620.48199999996</v>
      </c>
      <c r="E13" s="47">
        <f>SUM(E14:E19)</f>
        <v>2205.636</v>
      </c>
      <c r="F13" s="47">
        <f t="shared" ref="F13:K13" si="3">SUM(F14:F19)</f>
        <v>4.2839999999999998</v>
      </c>
      <c r="G13" s="47">
        <f t="shared" si="3"/>
        <v>2857.4190000000003</v>
      </c>
      <c r="H13" s="47">
        <f t="shared" si="3"/>
        <v>55521.392</v>
      </c>
      <c r="I13" s="47">
        <f t="shared" si="3"/>
        <v>16930.911</v>
      </c>
      <c r="J13" s="47">
        <f t="shared" si="3"/>
        <v>428353.89499999996</v>
      </c>
      <c r="K13" s="48">
        <f t="shared" si="3"/>
        <v>46746.945</v>
      </c>
      <c r="L13" s="7" t="str">
        <f>IF(SUM(D14:D19)&lt;&gt;D13,"Error","")</f>
        <v/>
      </c>
    </row>
    <row r="14" spans="1:12" s="7" customFormat="1" x14ac:dyDescent="0.25">
      <c r="A14" s="68"/>
      <c r="B14" s="71" t="s">
        <v>40</v>
      </c>
      <c r="C14" s="61">
        <v>2025</v>
      </c>
      <c r="D14" s="44">
        <f t="shared" ref="D14:D19" si="4">SUM(E14:K14)</f>
        <v>490995.88899999997</v>
      </c>
      <c r="E14" s="45">
        <v>1917.8820000000001</v>
      </c>
      <c r="F14" s="45">
        <v>4.2839999999999998</v>
      </c>
      <c r="G14" s="46">
        <v>2648.6280000000002</v>
      </c>
      <c r="H14" s="46">
        <v>18732.164000000001</v>
      </c>
      <c r="I14" s="46">
        <v>15356.364</v>
      </c>
      <c r="J14" s="46">
        <v>406510.47399999999</v>
      </c>
      <c r="K14" s="51">
        <v>45826.093000000001</v>
      </c>
    </row>
    <row r="15" spans="1:12" s="7" customFormat="1" x14ac:dyDescent="0.25">
      <c r="A15" s="68"/>
      <c r="B15" s="72"/>
      <c r="C15" s="62">
        <v>2024</v>
      </c>
      <c r="D15" s="29">
        <f t="shared" si="4"/>
        <v>42745.924999999996</v>
      </c>
      <c r="E15" s="30">
        <v>45.350999999999999</v>
      </c>
      <c r="F15" s="45">
        <v>0</v>
      </c>
      <c r="G15" s="46">
        <v>118.25700000000001</v>
      </c>
      <c r="H15" s="46">
        <v>34664.017999999996</v>
      </c>
      <c r="I15" s="46">
        <v>0</v>
      </c>
      <c r="J15" s="46">
        <v>7833.625</v>
      </c>
      <c r="K15" s="51">
        <v>84.674000000000007</v>
      </c>
    </row>
    <row r="16" spans="1:12" s="7" customFormat="1" x14ac:dyDescent="0.25">
      <c r="A16" s="68"/>
      <c r="B16" s="72"/>
      <c r="C16" s="62">
        <v>2023</v>
      </c>
      <c r="D16" s="29">
        <f t="shared" si="4"/>
        <v>7481.6819999999998</v>
      </c>
      <c r="E16" s="30">
        <v>12.648999999999999</v>
      </c>
      <c r="F16" s="45">
        <v>0</v>
      </c>
      <c r="G16" s="46">
        <v>90.534000000000006</v>
      </c>
      <c r="H16" s="46">
        <v>1517.3219999999999</v>
      </c>
      <c r="I16" s="46">
        <v>0</v>
      </c>
      <c r="J16" s="46">
        <v>5823.3609999999999</v>
      </c>
      <c r="K16" s="51">
        <v>37.816000000000003</v>
      </c>
    </row>
    <row r="17" spans="1:12" s="7" customFormat="1" x14ac:dyDescent="0.25">
      <c r="A17" s="68"/>
      <c r="B17" s="72"/>
      <c r="C17" s="62">
        <v>2022</v>
      </c>
      <c r="D17" s="29">
        <f t="shared" si="4"/>
        <v>5423.1229999999996</v>
      </c>
      <c r="E17" s="30">
        <v>69.203000000000003</v>
      </c>
      <c r="F17" s="30">
        <v>0</v>
      </c>
      <c r="G17" s="46">
        <v>0</v>
      </c>
      <c r="H17" s="46">
        <v>266.23700000000002</v>
      </c>
      <c r="I17" s="46">
        <v>1017.188</v>
      </c>
      <c r="J17" s="46">
        <v>3476.0839999999998</v>
      </c>
      <c r="K17" s="51">
        <v>594.41099999999994</v>
      </c>
    </row>
    <row r="18" spans="1:12" s="7" customFormat="1" x14ac:dyDescent="0.25">
      <c r="A18" s="68"/>
      <c r="B18" s="72"/>
      <c r="C18" s="62">
        <v>2021</v>
      </c>
      <c r="D18" s="29">
        <f t="shared" si="4"/>
        <v>4040.0860000000002</v>
      </c>
      <c r="E18" s="30">
        <v>160.55099999999999</v>
      </c>
      <c r="F18" s="45">
        <v>0</v>
      </c>
      <c r="G18" s="46">
        <v>0</v>
      </c>
      <c r="H18" s="46">
        <v>341.65100000000001</v>
      </c>
      <c r="I18" s="46">
        <v>557.35900000000004</v>
      </c>
      <c r="J18" s="46">
        <v>2776.5740000000001</v>
      </c>
      <c r="K18" s="51">
        <v>203.95099999999999</v>
      </c>
    </row>
    <row r="19" spans="1:12" s="7" customFormat="1" ht="15.75" thickBot="1" x14ac:dyDescent="0.3">
      <c r="A19" s="68"/>
      <c r="B19" s="72"/>
      <c r="C19" s="62">
        <v>2020</v>
      </c>
      <c r="D19" s="29">
        <f t="shared" si="4"/>
        <v>1933.777</v>
      </c>
      <c r="E19" s="30">
        <v>0</v>
      </c>
      <c r="F19" s="45">
        <v>0</v>
      </c>
      <c r="G19" s="46">
        <v>0</v>
      </c>
      <c r="H19" s="46">
        <v>0</v>
      </c>
      <c r="I19" s="46">
        <v>0</v>
      </c>
      <c r="J19" s="46">
        <v>1933.777</v>
      </c>
      <c r="K19" s="51">
        <v>0</v>
      </c>
    </row>
    <row r="20" spans="1:12" s="7" customFormat="1" ht="15.75" thickBot="1" x14ac:dyDescent="0.3">
      <c r="A20" s="67" t="s">
        <v>30</v>
      </c>
      <c r="B20" s="69" t="s">
        <v>10</v>
      </c>
      <c r="C20" s="70"/>
      <c r="D20" s="47">
        <f>SUM(E20:K20)</f>
        <v>576465.40700000001</v>
      </c>
      <c r="E20" s="47">
        <f>SUM(E21:E26)</f>
        <v>1725.355</v>
      </c>
      <c r="F20" s="47">
        <f t="shared" ref="F20:K20" si="5">SUM(F21:F26)</f>
        <v>3.2130000000000001</v>
      </c>
      <c r="G20" s="47">
        <f t="shared" si="5"/>
        <v>2118.4650000000001</v>
      </c>
      <c r="H20" s="47">
        <f t="shared" si="5"/>
        <v>59614.594999999994</v>
      </c>
      <c r="I20" s="47">
        <f t="shared" si="5"/>
        <v>27530.649000000001</v>
      </c>
      <c r="J20" s="47">
        <f t="shared" si="5"/>
        <v>441199.93200000003</v>
      </c>
      <c r="K20" s="48">
        <f t="shared" si="5"/>
        <v>44273.197999999997</v>
      </c>
      <c r="L20" s="7" t="str">
        <f>IF(SUM(D21:D26)&lt;&gt;D20,"Error","")</f>
        <v/>
      </c>
    </row>
    <row r="21" spans="1:12" s="7" customFormat="1" x14ac:dyDescent="0.25">
      <c r="A21" s="68"/>
      <c r="B21" s="71" t="s">
        <v>40</v>
      </c>
      <c r="C21" s="61">
        <v>2025</v>
      </c>
      <c r="D21" s="44">
        <f t="shared" ref="D21:D40" si="6">SUM(E21:K21)</f>
        <v>511965.95</v>
      </c>
      <c r="E21" s="45">
        <v>1437.6010000000001</v>
      </c>
      <c r="F21" s="45">
        <v>3.2130000000000001</v>
      </c>
      <c r="G21" s="46">
        <v>1909.674</v>
      </c>
      <c r="H21" s="46">
        <v>22825.366999999998</v>
      </c>
      <c r="I21" s="46">
        <v>25806.934000000001</v>
      </c>
      <c r="J21" s="46">
        <v>416692.66100000002</v>
      </c>
      <c r="K21" s="51">
        <v>43290.5</v>
      </c>
    </row>
    <row r="22" spans="1:12" s="7" customFormat="1" x14ac:dyDescent="0.25">
      <c r="A22" s="68"/>
      <c r="B22" s="72"/>
      <c r="C22" s="62">
        <v>2024</v>
      </c>
      <c r="D22" s="29">
        <f t="shared" si="6"/>
        <v>44424.256999999991</v>
      </c>
      <c r="E22" s="30">
        <v>45.350999999999999</v>
      </c>
      <c r="F22" s="30">
        <v>0</v>
      </c>
      <c r="G22" s="31">
        <v>118.25700000000001</v>
      </c>
      <c r="H22" s="31">
        <v>34664.017999999996</v>
      </c>
      <c r="I22" s="31">
        <v>149.17400000000001</v>
      </c>
      <c r="J22" s="31">
        <v>9300.9369999999999</v>
      </c>
      <c r="K22" s="52">
        <v>146.52000000000001</v>
      </c>
    </row>
    <row r="23" spans="1:12" s="7" customFormat="1" x14ac:dyDescent="0.25">
      <c r="A23" s="68"/>
      <c r="B23" s="72"/>
      <c r="C23" s="62">
        <v>2023</v>
      </c>
      <c r="D23" s="29">
        <f t="shared" si="6"/>
        <v>8176.9279999999999</v>
      </c>
      <c r="E23" s="30">
        <v>12.648999999999999</v>
      </c>
      <c r="F23" s="30">
        <v>0</v>
      </c>
      <c r="G23" s="31">
        <v>90.534000000000006</v>
      </c>
      <c r="H23" s="31">
        <v>1517.3219999999999</v>
      </c>
      <c r="I23" s="31">
        <v>0</v>
      </c>
      <c r="J23" s="31">
        <v>6518.607</v>
      </c>
      <c r="K23" s="52">
        <v>37.816000000000003</v>
      </c>
    </row>
    <row r="24" spans="1:12" s="7" customFormat="1" x14ac:dyDescent="0.25">
      <c r="A24" s="68"/>
      <c r="B24" s="72"/>
      <c r="C24" s="62">
        <v>2022</v>
      </c>
      <c r="D24" s="29">
        <f t="shared" si="6"/>
        <v>5663.9400000000005</v>
      </c>
      <c r="E24" s="30">
        <v>69.203000000000003</v>
      </c>
      <c r="F24" s="30">
        <v>0</v>
      </c>
      <c r="G24" s="31">
        <v>0</v>
      </c>
      <c r="H24" s="31">
        <v>266.23700000000002</v>
      </c>
      <c r="I24" s="31">
        <v>1017.182</v>
      </c>
      <c r="J24" s="31">
        <v>3716.9070000000002</v>
      </c>
      <c r="K24" s="52">
        <v>594.41099999999994</v>
      </c>
    </row>
    <row r="25" spans="1:12" s="7" customFormat="1" x14ac:dyDescent="0.25">
      <c r="A25" s="68"/>
      <c r="B25" s="72"/>
      <c r="C25" s="62">
        <v>2021</v>
      </c>
      <c r="D25" s="29">
        <f t="shared" si="6"/>
        <v>4179.4989999999998</v>
      </c>
      <c r="E25" s="30">
        <v>160.55099999999999</v>
      </c>
      <c r="F25" s="30">
        <v>0</v>
      </c>
      <c r="G25" s="31">
        <v>0</v>
      </c>
      <c r="H25" s="31">
        <v>341.65100000000001</v>
      </c>
      <c r="I25" s="31">
        <v>557.35900000000004</v>
      </c>
      <c r="J25" s="31">
        <v>2915.9870000000001</v>
      </c>
      <c r="K25" s="52">
        <v>203.95099999999999</v>
      </c>
    </row>
    <row r="26" spans="1:12" s="7" customFormat="1" ht="15.75" thickBot="1" x14ac:dyDescent="0.3">
      <c r="A26" s="68"/>
      <c r="B26" s="72"/>
      <c r="C26" s="62">
        <v>2020</v>
      </c>
      <c r="D26" s="29">
        <f t="shared" si="6"/>
        <v>2054.8330000000001</v>
      </c>
      <c r="E26" s="30">
        <v>0</v>
      </c>
      <c r="F26" s="30">
        <v>0</v>
      </c>
      <c r="G26" s="31">
        <v>0</v>
      </c>
      <c r="H26" s="31">
        <v>0</v>
      </c>
      <c r="I26" s="31">
        <v>0</v>
      </c>
      <c r="J26" s="31">
        <v>2054.8330000000001</v>
      </c>
      <c r="K26" s="52">
        <v>0</v>
      </c>
    </row>
    <row r="27" spans="1:12" s="7" customFormat="1" ht="15.75" thickBot="1" x14ac:dyDescent="0.3">
      <c r="A27" s="85" t="s">
        <v>29</v>
      </c>
      <c r="B27" s="69" t="s">
        <v>10</v>
      </c>
      <c r="C27" s="70"/>
      <c r="D27" s="47">
        <f>SUM(E27:K27)</f>
        <v>583635.65500000003</v>
      </c>
      <c r="E27" s="47">
        <f>SUM(E28:E33)</f>
        <v>1750.3889999999997</v>
      </c>
      <c r="F27" s="47">
        <f t="shared" ref="F27" si="7">SUM(F28:F33)</f>
        <v>0</v>
      </c>
      <c r="G27" s="47">
        <f t="shared" ref="G27" si="8">SUM(G28:G33)</f>
        <v>2289.413</v>
      </c>
      <c r="H27" s="47">
        <f t="shared" ref="H27" si="9">SUM(H28:H33)</f>
        <v>61668.238999999994</v>
      </c>
      <c r="I27" s="47">
        <f t="shared" ref="I27" si="10">SUM(I28:I33)</f>
        <v>28945.104999999996</v>
      </c>
      <c r="J27" s="47">
        <f t="shared" ref="J27" si="11">SUM(J28:J33)</f>
        <v>453099.89</v>
      </c>
      <c r="K27" s="48">
        <f t="shared" ref="K27" si="12">SUM(K28:K33)</f>
        <v>35882.619000000006</v>
      </c>
      <c r="L27" s="7" t="str">
        <f>IF(SUM(D28:D33)&lt;&gt;D27,"Error","")</f>
        <v/>
      </c>
    </row>
    <row r="28" spans="1:12" s="7" customFormat="1" x14ac:dyDescent="0.25">
      <c r="A28" s="86"/>
      <c r="B28" s="71" t="s">
        <v>40</v>
      </c>
      <c r="C28" s="61">
        <v>2025</v>
      </c>
      <c r="D28" s="29">
        <f t="shared" si="6"/>
        <v>513814.46100000001</v>
      </c>
      <c r="E28" s="30">
        <v>1462.635</v>
      </c>
      <c r="F28" s="33">
        <v>0</v>
      </c>
      <c r="G28" s="31">
        <v>2080.6219999999998</v>
      </c>
      <c r="H28" s="31">
        <v>24817.958999999999</v>
      </c>
      <c r="I28" s="31">
        <v>27221.383999999998</v>
      </c>
      <c r="J28" s="31">
        <v>423421.51500000001</v>
      </c>
      <c r="K28" s="52">
        <v>34810.346000000005</v>
      </c>
    </row>
    <row r="29" spans="1:12" s="7" customFormat="1" x14ac:dyDescent="0.25">
      <c r="A29" s="86"/>
      <c r="B29" s="72"/>
      <c r="C29" s="62">
        <v>2024</v>
      </c>
      <c r="D29" s="29">
        <f t="shared" si="6"/>
        <v>48370.49</v>
      </c>
      <c r="E29" s="30">
        <v>45.350999999999999</v>
      </c>
      <c r="F29" s="33">
        <v>0</v>
      </c>
      <c r="G29" s="31">
        <v>118.25700000000001</v>
      </c>
      <c r="H29" s="31">
        <v>34725.07</v>
      </c>
      <c r="I29" s="31">
        <v>149.17400000000001</v>
      </c>
      <c r="J29" s="31">
        <v>13096.543</v>
      </c>
      <c r="K29" s="52">
        <v>236.095</v>
      </c>
    </row>
    <row r="30" spans="1:12" s="7" customFormat="1" x14ac:dyDescent="0.25">
      <c r="A30" s="86"/>
      <c r="B30" s="72"/>
      <c r="C30" s="62">
        <v>2023</v>
      </c>
      <c r="D30" s="29">
        <f t="shared" si="6"/>
        <v>8850.9830000000002</v>
      </c>
      <c r="E30" s="30">
        <v>12.648999999999999</v>
      </c>
      <c r="F30" s="33">
        <v>0</v>
      </c>
      <c r="G30" s="31">
        <v>90.534000000000006</v>
      </c>
      <c r="H30" s="31">
        <v>1517.3219999999999</v>
      </c>
      <c r="I30" s="32">
        <v>0</v>
      </c>
      <c r="J30" s="31">
        <v>7192.6620000000003</v>
      </c>
      <c r="K30" s="52">
        <v>37.816000000000003</v>
      </c>
    </row>
    <row r="31" spans="1:12" s="7" customFormat="1" x14ac:dyDescent="0.25">
      <c r="A31" s="86"/>
      <c r="B31" s="72"/>
      <c r="C31" s="62">
        <v>2022</v>
      </c>
      <c r="D31" s="29">
        <f t="shared" si="6"/>
        <v>6039.9809999999998</v>
      </c>
      <c r="E31" s="30">
        <v>69.203000000000003</v>
      </c>
      <c r="F31" s="33">
        <v>0</v>
      </c>
      <c r="G31" s="32">
        <v>0</v>
      </c>
      <c r="H31" s="31">
        <v>266.23700000000002</v>
      </c>
      <c r="I31" s="31">
        <v>1017.188</v>
      </c>
      <c r="J31" s="31">
        <v>4092.942</v>
      </c>
      <c r="K31" s="52">
        <v>594.41099999999994</v>
      </c>
    </row>
    <row r="32" spans="1:12" s="7" customFormat="1" x14ac:dyDescent="0.25">
      <c r="A32" s="86"/>
      <c r="B32" s="72"/>
      <c r="C32" s="62">
        <v>2021</v>
      </c>
      <c r="D32" s="29">
        <f t="shared" si="6"/>
        <v>4361.4780000000001</v>
      </c>
      <c r="E32" s="30">
        <v>160.55099999999999</v>
      </c>
      <c r="F32" s="33">
        <v>0</v>
      </c>
      <c r="G32" s="32">
        <v>0</v>
      </c>
      <c r="H32" s="31">
        <v>341.65100000000001</v>
      </c>
      <c r="I32" s="31">
        <v>557.35900000000004</v>
      </c>
      <c r="J32" s="31">
        <v>3097.9659999999999</v>
      </c>
      <c r="K32" s="52">
        <v>203.95099999999999</v>
      </c>
    </row>
    <row r="33" spans="1:12" s="7" customFormat="1" ht="15.75" thickBot="1" x14ac:dyDescent="0.3">
      <c r="A33" s="86"/>
      <c r="B33" s="72"/>
      <c r="C33" s="62">
        <v>2020</v>
      </c>
      <c r="D33" s="29">
        <f t="shared" si="6"/>
        <v>2198.2620000000002</v>
      </c>
      <c r="E33" s="33">
        <v>0</v>
      </c>
      <c r="F33" s="33">
        <v>0</v>
      </c>
      <c r="G33" s="32">
        <v>0</v>
      </c>
      <c r="H33" s="32">
        <v>0</v>
      </c>
      <c r="I33" s="32">
        <v>0</v>
      </c>
      <c r="J33" s="31">
        <v>2198.2620000000002</v>
      </c>
      <c r="K33" s="53">
        <v>0</v>
      </c>
    </row>
    <row r="34" spans="1:12" s="7" customFormat="1" ht="15.75" thickBot="1" x14ac:dyDescent="0.3">
      <c r="A34" s="85" t="s">
        <v>28</v>
      </c>
      <c r="B34" s="69" t="s">
        <v>10</v>
      </c>
      <c r="C34" s="70"/>
      <c r="D34" s="47">
        <f>SUM(E34:K34)</f>
        <v>673396.94799999997</v>
      </c>
      <c r="E34" s="47">
        <f>SUM(E35:E40)</f>
        <v>2173.0479999999998</v>
      </c>
      <c r="F34" s="47">
        <f t="shared" ref="F34" si="13">SUM(F35:F40)</f>
        <v>0</v>
      </c>
      <c r="G34" s="47">
        <f t="shared" ref="G34" si="14">SUM(G35:G40)</f>
        <v>2583.2120000000004</v>
      </c>
      <c r="H34" s="47">
        <f t="shared" ref="H34" si="15">SUM(H35:H40)</f>
        <v>61410.35</v>
      </c>
      <c r="I34" s="47">
        <f t="shared" ref="I34" si="16">SUM(I35:I40)</f>
        <v>55432.378999999994</v>
      </c>
      <c r="J34" s="47">
        <f t="shared" ref="J34" si="17">SUM(J35:J40)</f>
        <v>506376.01299999998</v>
      </c>
      <c r="K34" s="48">
        <f t="shared" ref="K34" si="18">SUM(K35:K40)</f>
        <v>45421.946000000004</v>
      </c>
      <c r="L34" s="7" t="str">
        <f>IF(SUM(D35:D40)&lt;&gt;D34,"Error","")</f>
        <v/>
      </c>
    </row>
    <row r="35" spans="1:12" s="7" customFormat="1" x14ac:dyDescent="0.25">
      <c r="A35" s="86"/>
      <c r="B35" s="71" t="s">
        <v>40</v>
      </c>
      <c r="C35" s="61">
        <v>2025</v>
      </c>
      <c r="D35" s="29">
        <f t="shared" si="6"/>
        <v>586736.38699999999</v>
      </c>
      <c r="E35" s="30">
        <v>1870.395</v>
      </c>
      <c r="F35" s="33">
        <v>0</v>
      </c>
      <c r="G35" s="31">
        <v>2372.6840000000002</v>
      </c>
      <c r="H35" s="31">
        <v>24323.762000000002</v>
      </c>
      <c r="I35" s="31">
        <v>54694.173999999999</v>
      </c>
      <c r="J35" s="31">
        <v>460010.19699999999</v>
      </c>
      <c r="K35" s="52">
        <v>43465.175000000003</v>
      </c>
    </row>
    <row r="36" spans="1:12" s="7" customFormat="1" x14ac:dyDescent="0.25">
      <c r="A36" s="86"/>
      <c r="B36" s="72"/>
      <c r="C36" s="62">
        <v>2024</v>
      </c>
      <c r="D36" s="29">
        <f t="shared" si="6"/>
        <v>64840.944999999992</v>
      </c>
      <c r="E36" s="30">
        <v>60.25</v>
      </c>
      <c r="F36" s="33">
        <v>0</v>
      </c>
      <c r="G36" s="31">
        <v>119.994</v>
      </c>
      <c r="H36" s="31">
        <v>34961.377999999997</v>
      </c>
      <c r="I36" s="31">
        <v>180.846</v>
      </c>
      <c r="J36" s="31">
        <v>28404.93</v>
      </c>
      <c r="K36" s="52">
        <v>1113.547</v>
      </c>
    </row>
    <row r="37" spans="1:12" s="7" customFormat="1" x14ac:dyDescent="0.25">
      <c r="A37" s="86"/>
      <c r="B37" s="72"/>
      <c r="C37" s="62">
        <v>2023</v>
      </c>
      <c r="D37" s="29">
        <f t="shared" si="6"/>
        <v>9633.3080000000009</v>
      </c>
      <c r="E37" s="30">
        <v>12.648999999999999</v>
      </c>
      <c r="F37" s="33">
        <v>0</v>
      </c>
      <c r="G37" s="31">
        <v>90.534000000000006</v>
      </c>
      <c r="H37" s="31">
        <v>1517.3219999999999</v>
      </c>
      <c r="I37" s="32">
        <v>0</v>
      </c>
      <c r="J37" s="31">
        <v>7974.9870000000001</v>
      </c>
      <c r="K37" s="52">
        <v>37.816000000000003</v>
      </c>
    </row>
    <row r="38" spans="1:12" s="7" customFormat="1" x14ac:dyDescent="0.25">
      <c r="A38" s="86"/>
      <c r="B38" s="72"/>
      <c r="C38" s="62">
        <v>2022</v>
      </c>
      <c r="D38" s="29">
        <f t="shared" si="6"/>
        <v>5374.9610000000011</v>
      </c>
      <c r="E38" s="30">
        <v>69.203000000000003</v>
      </c>
      <c r="F38" s="33">
        <v>0</v>
      </c>
      <c r="G38" s="32">
        <v>0</v>
      </c>
      <c r="H38" s="31">
        <v>266.23700000000002</v>
      </c>
      <c r="I38" s="32">
        <v>0</v>
      </c>
      <c r="J38" s="31">
        <v>4438.0640000000003</v>
      </c>
      <c r="K38" s="52">
        <v>601.45699999999999</v>
      </c>
    </row>
    <row r="39" spans="1:12" s="7" customFormat="1" x14ac:dyDescent="0.25">
      <c r="A39" s="86"/>
      <c r="B39" s="72"/>
      <c r="C39" s="62">
        <v>2021</v>
      </c>
      <c r="D39" s="29">
        <f t="shared" si="6"/>
        <v>4540.6060000000007</v>
      </c>
      <c r="E39" s="30">
        <v>160.55099999999999</v>
      </c>
      <c r="F39" s="33">
        <v>0</v>
      </c>
      <c r="G39" s="32">
        <v>0</v>
      </c>
      <c r="H39" s="31">
        <v>341.65100000000001</v>
      </c>
      <c r="I39" s="31">
        <v>557.35900000000004</v>
      </c>
      <c r="J39" s="31">
        <v>3277.0940000000001</v>
      </c>
      <c r="K39" s="52">
        <v>203.95099999999999</v>
      </c>
    </row>
    <row r="40" spans="1:12" s="7" customFormat="1" ht="15.75" thickBot="1" x14ac:dyDescent="0.3">
      <c r="A40" s="86"/>
      <c r="B40" s="72"/>
      <c r="C40" s="62">
        <v>2020</v>
      </c>
      <c r="D40" s="29">
        <f t="shared" si="6"/>
        <v>2270.741</v>
      </c>
      <c r="E40" s="33">
        <v>0</v>
      </c>
      <c r="F40" s="33">
        <v>0</v>
      </c>
      <c r="G40" s="32">
        <v>0</v>
      </c>
      <c r="H40" s="32">
        <v>0</v>
      </c>
      <c r="I40" s="32">
        <v>0</v>
      </c>
      <c r="J40" s="31">
        <v>2270.741</v>
      </c>
      <c r="K40" s="53">
        <v>0</v>
      </c>
    </row>
    <row r="41" spans="1:12" s="7" customFormat="1" ht="15.75" thickBot="1" x14ac:dyDescent="0.3">
      <c r="A41" s="85" t="s">
        <v>27</v>
      </c>
      <c r="B41" s="69" t="s">
        <v>10</v>
      </c>
      <c r="C41" s="70"/>
      <c r="D41" s="47">
        <f>SUM(E41:K41)</f>
        <v>627295.80099999986</v>
      </c>
      <c r="E41" s="47">
        <f>SUM(E42:E46)</f>
        <v>3169.4139999999998</v>
      </c>
      <c r="F41" s="47">
        <f t="shared" ref="F41:K41" si="19">SUM(F42:F46)</f>
        <v>0</v>
      </c>
      <c r="G41" s="47">
        <f t="shared" si="19"/>
        <v>2746.2740000000003</v>
      </c>
      <c r="H41" s="47">
        <f t="shared" si="19"/>
        <v>56211.420000000006</v>
      </c>
      <c r="I41" s="47">
        <f t="shared" si="19"/>
        <v>8245.8259999999991</v>
      </c>
      <c r="J41" s="47">
        <f t="shared" si="19"/>
        <v>511613.82399999996</v>
      </c>
      <c r="K41" s="48">
        <f t="shared" si="19"/>
        <v>45309.042999999998</v>
      </c>
      <c r="L41" s="7" t="str">
        <f>IF(SUM(D42:D46)&lt;&gt;D41,"Error","")</f>
        <v/>
      </c>
    </row>
    <row r="42" spans="1:12" s="7" customFormat="1" x14ac:dyDescent="0.25">
      <c r="A42" s="86"/>
      <c r="B42" s="71" t="s">
        <v>40</v>
      </c>
      <c r="C42" s="61">
        <v>2024</v>
      </c>
      <c r="D42" s="29">
        <f t="shared" ref="D42:D46" si="20">SUM(E42:K42)</f>
        <v>601825.20499999996</v>
      </c>
      <c r="E42" s="30">
        <v>2028.752</v>
      </c>
      <c r="F42" s="33">
        <v>0</v>
      </c>
      <c r="G42" s="31">
        <v>2655.7400000000002</v>
      </c>
      <c r="H42" s="31">
        <v>54086.210000000006</v>
      </c>
      <c r="I42" s="31">
        <v>6671.2849999999999</v>
      </c>
      <c r="J42" s="31">
        <v>491917.39899999998</v>
      </c>
      <c r="K42" s="52">
        <v>44465.818999999996</v>
      </c>
    </row>
    <row r="43" spans="1:12" s="7" customFormat="1" x14ac:dyDescent="0.25">
      <c r="A43" s="86"/>
      <c r="B43" s="72"/>
      <c r="C43" s="62">
        <v>2023</v>
      </c>
      <c r="D43" s="29">
        <f t="shared" si="20"/>
        <v>10648.880999999999</v>
      </c>
      <c r="E43" s="30">
        <v>12.648999999999999</v>
      </c>
      <c r="F43" s="33">
        <v>0</v>
      </c>
      <c r="G43" s="31">
        <v>90.534000000000006</v>
      </c>
      <c r="H43" s="31">
        <v>1517.3219999999999</v>
      </c>
      <c r="I43" s="32">
        <v>0</v>
      </c>
      <c r="J43" s="31">
        <v>8990.56</v>
      </c>
      <c r="K43" s="52">
        <v>37.816000000000003</v>
      </c>
    </row>
    <row r="44" spans="1:12" s="7" customFormat="1" x14ac:dyDescent="0.25">
      <c r="A44" s="86"/>
      <c r="B44" s="72"/>
      <c r="C44" s="62">
        <v>2022</v>
      </c>
      <c r="D44" s="29">
        <f t="shared" si="20"/>
        <v>6793.0960000000005</v>
      </c>
      <c r="E44" s="30">
        <v>69.203000000000003</v>
      </c>
      <c r="F44" s="33">
        <v>0</v>
      </c>
      <c r="G44" s="32">
        <v>0</v>
      </c>
      <c r="H44" s="31">
        <v>266.23700000000002</v>
      </c>
      <c r="I44" s="31">
        <v>1017.182</v>
      </c>
      <c r="J44" s="31">
        <v>4839.0169999999998</v>
      </c>
      <c r="K44" s="52">
        <v>601.45699999999999</v>
      </c>
    </row>
    <row r="45" spans="1:12" s="7" customFormat="1" x14ac:dyDescent="0.25">
      <c r="A45" s="86"/>
      <c r="B45" s="72"/>
      <c r="C45" s="62">
        <v>2021</v>
      </c>
      <c r="D45" s="29">
        <f t="shared" si="20"/>
        <v>5654.7340000000004</v>
      </c>
      <c r="E45" s="30">
        <v>1058.81</v>
      </c>
      <c r="F45" s="33">
        <v>0</v>
      </c>
      <c r="G45" s="32">
        <v>0</v>
      </c>
      <c r="H45" s="31">
        <v>341.65100000000001</v>
      </c>
      <c r="I45" s="31">
        <v>557.35900000000004</v>
      </c>
      <c r="J45" s="31">
        <v>3492.9630000000002</v>
      </c>
      <c r="K45" s="52">
        <v>203.95099999999999</v>
      </c>
    </row>
    <row r="46" spans="1:12" s="7" customFormat="1" ht="15.75" thickBot="1" x14ac:dyDescent="0.3">
      <c r="A46" s="86"/>
      <c r="B46" s="72"/>
      <c r="C46" s="62">
        <v>2020</v>
      </c>
      <c r="D46" s="29">
        <f t="shared" si="20"/>
        <v>2373.8850000000002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1">
        <v>2373.8850000000002</v>
      </c>
      <c r="K46" s="53">
        <v>0</v>
      </c>
    </row>
    <row r="47" spans="1:12" s="7" customFormat="1" ht="15.75" thickBot="1" x14ac:dyDescent="0.3">
      <c r="A47" s="85" t="s">
        <v>26</v>
      </c>
      <c r="B47" s="69" t="s">
        <v>10</v>
      </c>
      <c r="C47" s="70"/>
      <c r="D47" s="47">
        <f>SUM(E47:K47)</f>
        <v>554803.20199999993</v>
      </c>
      <c r="E47" s="47">
        <f>SUM(E48:E53)</f>
        <v>2429.9189999999999</v>
      </c>
      <c r="F47" s="47">
        <f t="shared" ref="F47" si="21">SUM(F48:F53)</f>
        <v>0</v>
      </c>
      <c r="G47" s="47">
        <f t="shared" ref="G47" si="22">SUM(G48:G53)</f>
        <v>1581.194</v>
      </c>
      <c r="H47" s="47">
        <f t="shared" ref="H47" si="23">SUM(H48:H53)</f>
        <v>56475.661</v>
      </c>
      <c r="I47" s="47">
        <f t="shared" ref="I47" si="24">SUM(I48:I53)</f>
        <v>25578.275000000001</v>
      </c>
      <c r="J47" s="47">
        <f t="shared" ref="J47" si="25">SUM(J48:J53)</f>
        <v>436006.26799999992</v>
      </c>
      <c r="K47" s="48">
        <f t="shared" ref="K47" si="26">SUM(K48:K53)</f>
        <v>32731.885000000002</v>
      </c>
      <c r="L47" s="7" t="str">
        <f>IF(SUM(D48:D53)&lt;&gt;D47,"Error","")</f>
        <v/>
      </c>
    </row>
    <row r="48" spans="1:12" s="7" customFormat="1" x14ac:dyDescent="0.25">
      <c r="A48" s="86"/>
      <c r="B48" s="71" t="s">
        <v>40</v>
      </c>
      <c r="C48" s="61">
        <v>2024</v>
      </c>
      <c r="D48" s="29">
        <f t="shared" ref="D48:D53" si="27">SUM(E48:K48)</f>
        <v>524430.49</v>
      </c>
      <c r="E48" s="30">
        <v>1289.2570000000001</v>
      </c>
      <c r="F48" s="33">
        <v>0</v>
      </c>
      <c r="G48" s="31">
        <v>1490.6599999999999</v>
      </c>
      <c r="H48" s="31">
        <v>54266.283000000003</v>
      </c>
      <c r="I48" s="31">
        <v>23987.474000000002</v>
      </c>
      <c r="J48" s="31">
        <v>412670.67099999997</v>
      </c>
      <c r="K48" s="52">
        <v>30726.145</v>
      </c>
    </row>
    <row r="49" spans="1:12" s="7" customFormat="1" x14ac:dyDescent="0.25">
      <c r="A49" s="86"/>
      <c r="B49" s="72"/>
      <c r="C49" s="62">
        <v>2023</v>
      </c>
      <c r="D49" s="29">
        <f t="shared" si="27"/>
        <v>13467.743</v>
      </c>
      <c r="E49" s="30">
        <v>12.648999999999999</v>
      </c>
      <c r="F49" s="33">
        <v>0</v>
      </c>
      <c r="G49" s="31">
        <v>90.534000000000006</v>
      </c>
      <c r="H49" s="31">
        <v>1517.3219999999999</v>
      </c>
      <c r="I49" s="32">
        <v>0</v>
      </c>
      <c r="J49" s="31">
        <v>11796.772000000001</v>
      </c>
      <c r="K49" s="52">
        <v>50.466000000000001</v>
      </c>
    </row>
    <row r="50" spans="1:12" s="7" customFormat="1" x14ac:dyDescent="0.25">
      <c r="A50" s="86"/>
      <c r="B50" s="72"/>
      <c r="C50" s="62">
        <v>2022</v>
      </c>
      <c r="D50" s="29">
        <f t="shared" si="27"/>
        <v>7441</v>
      </c>
      <c r="E50" s="30">
        <v>69.203000000000003</v>
      </c>
      <c r="F50" s="33">
        <v>0</v>
      </c>
      <c r="G50" s="32">
        <v>0</v>
      </c>
      <c r="H50" s="31">
        <v>350.40499999999997</v>
      </c>
      <c r="I50" s="31">
        <v>1033.442</v>
      </c>
      <c r="J50" s="31">
        <v>5309.2889999999998</v>
      </c>
      <c r="K50" s="52">
        <v>678.66099999999994</v>
      </c>
    </row>
    <row r="51" spans="1:12" s="7" customFormat="1" x14ac:dyDescent="0.25">
      <c r="A51" s="86"/>
      <c r="B51" s="72"/>
      <c r="C51" s="62">
        <v>2021</v>
      </c>
      <c r="D51" s="29">
        <f t="shared" si="27"/>
        <v>6210.9089999999997</v>
      </c>
      <c r="E51" s="30">
        <v>912.05799999999999</v>
      </c>
      <c r="F51" s="33">
        <v>0</v>
      </c>
      <c r="G51" s="32">
        <v>0</v>
      </c>
      <c r="H51" s="32">
        <v>0</v>
      </c>
      <c r="I51" s="31">
        <v>557.35900000000004</v>
      </c>
      <c r="J51" s="31">
        <v>3750.5619999999999</v>
      </c>
      <c r="K51" s="52">
        <v>990.93</v>
      </c>
    </row>
    <row r="52" spans="1:12" s="7" customFormat="1" x14ac:dyDescent="0.25">
      <c r="A52" s="86"/>
      <c r="B52" s="72"/>
      <c r="C52" s="62">
        <v>2020</v>
      </c>
      <c r="D52" s="29">
        <f t="shared" si="27"/>
        <v>2711.645</v>
      </c>
      <c r="E52" s="30">
        <v>62.113999999999997</v>
      </c>
      <c r="F52" s="33">
        <v>0</v>
      </c>
      <c r="G52" s="32">
        <v>0</v>
      </c>
      <c r="H52" s="31">
        <v>108.443</v>
      </c>
      <c r="I52" s="32">
        <v>0</v>
      </c>
      <c r="J52" s="31">
        <v>2478.9740000000002</v>
      </c>
      <c r="K52" s="52">
        <v>62.113999999999997</v>
      </c>
    </row>
    <row r="53" spans="1:12" s="7" customFormat="1" ht="15.75" thickBot="1" x14ac:dyDescent="0.3">
      <c r="A53" s="87"/>
      <c r="B53" s="84"/>
      <c r="C53" s="63">
        <v>2019</v>
      </c>
      <c r="D53" s="36">
        <f t="shared" si="27"/>
        <v>541.41499999999996</v>
      </c>
      <c r="E53" s="37">
        <v>84.638000000000005</v>
      </c>
      <c r="F53" s="38">
        <v>0</v>
      </c>
      <c r="G53" s="39">
        <v>0</v>
      </c>
      <c r="H53" s="35">
        <v>233.208</v>
      </c>
      <c r="I53" s="39">
        <v>0</v>
      </c>
      <c r="J53" s="39">
        <v>0</v>
      </c>
      <c r="K53" s="54">
        <v>223.56899999999999</v>
      </c>
    </row>
    <row r="54" spans="1:12" s="7" customFormat="1" ht="15.75" thickBot="1" x14ac:dyDescent="0.3">
      <c r="A54" s="85" t="s">
        <v>25</v>
      </c>
      <c r="B54" s="69" t="s">
        <v>10</v>
      </c>
      <c r="C54" s="70"/>
      <c r="D54" s="47">
        <f>SUM(E54:K54)</f>
        <v>514003.75299999997</v>
      </c>
      <c r="E54" s="47">
        <f>SUM(E55:E60)</f>
        <v>2191.9409999999998</v>
      </c>
      <c r="F54" s="47">
        <f t="shared" ref="F54" si="28">SUM(F55:F60)</f>
        <v>0</v>
      </c>
      <c r="G54" s="47">
        <f t="shared" ref="G54" si="29">SUM(G55:G60)</f>
        <v>1020.8680000000001</v>
      </c>
      <c r="H54" s="47">
        <f t="shared" ref="H54" si="30">SUM(H55:H60)</f>
        <v>55725.78</v>
      </c>
      <c r="I54" s="47">
        <f t="shared" ref="I54" si="31">SUM(I55:I60)</f>
        <v>19453.741000000002</v>
      </c>
      <c r="J54" s="47">
        <f t="shared" ref="J54" si="32">SUM(J55:J60)</f>
        <v>405632.10699999996</v>
      </c>
      <c r="K54" s="48">
        <f t="shared" ref="K54" si="33">SUM(K55:K60)</f>
        <v>29979.315999999999</v>
      </c>
      <c r="L54" s="7" t="str">
        <f>IF(SUM(D55:D60)&lt;&gt;D54,"Error","")</f>
        <v/>
      </c>
    </row>
    <row r="55" spans="1:12" s="7" customFormat="1" x14ac:dyDescent="0.25">
      <c r="A55" s="86"/>
      <c r="B55" s="71" t="s">
        <v>40</v>
      </c>
      <c r="C55" s="61">
        <v>2024</v>
      </c>
      <c r="D55" s="29">
        <f t="shared" ref="D55:D60" si="34">SUM(E55:K55)</f>
        <v>473195.58</v>
      </c>
      <c r="E55" s="30">
        <v>1038.482</v>
      </c>
      <c r="F55" s="33">
        <v>0</v>
      </c>
      <c r="G55" s="31">
        <v>897.34400000000005</v>
      </c>
      <c r="H55" s="31">
        <v>53507.021000000001</v>
      </c>
      <c r="I55" s="31">
        <v>17788.261999999999</v>
      </c>
      <c r="J55" s="31">
        <v>376220.446</v>
      </c>
      <c r="K55" s="52">
        <v>23744.024999999998</v>
      </c>
    </row>
    <row r="56" spans="1:12" s="7" customFormat="1" x14ac:dyDescent="0.25">
      <c r="A56" s="86"/>
      <c r="B56" s="72"/>
      <c r="C56" s="62">
        <v>2023</v>
      </c>
      <c r="D56" s="29">
        <f t="shared" si="34"/>
        <v>20896.957999999999</v>
      </c>
      <c r="E56" s="30">
        <v>12.648999999999999</v>
      </c>
      <c r="F56" s="33">
        <v>0</v>
      </c>
      <c r="G56" s="31">
        <v>123.524</v>
      </c>
      <c r="H56" s="31">
        <v>1523.721</v>
      </c>
      <c r="I56" s="32">
        <v>0</v>
      </c>
      <c r="J56" s="31">
        <v>16825.056</v>
      </c>
      <c r="K56" s="52">
        <v>2412.0079999999998</v>
      </c>
    </row>
    <row r="57" spans="1:12" s="7" customFormat="1" x14ac:dyDescent="0.25">
      <c r="A57" s="86"/>
      <c r="B57" s="72"/>
      <c r="C57" s="62">
        <v>2022</v>
      </c>
      <c r="D57" s="29">
        <f t="shared" si="34"/>
        <v>9984.4310000000005</v>
      </c>
      <c r="E57" s="30">
        <v>78.284000000000006</v>
      </c>
      <c r="F57" s="33">
        <v>0</v>
      </c>
      <c r="G57" s="32">
        <v>0</v>
      </c>
      <c r="H57" s="31">
        <v>353.387</v>
      </c>
      <c r="I57" s="31">
        <v>1098.615</v>
      </c>
      <c r="J57" s="31">
        <v>5911.1909999999998</v>
      </c>
      <c r="K57" s="52">
        <v>2542.9540000000002</v>
      </c>
    </row>
    <row r="58" spans="1:12" s="7" customFormat="1" x14ac:dyDescent="0.25">
      <c r="A58" s="86"/>
      <c r="B58" s="72"/>
      <c r="C58" s="62">
        <v>2021</v>
      </c>
      <c r="D58" s="29">
        <f t="shared" si="34"/>
        <v>6521.8939999999993</v>
      </c>
      <c r="E58" s="30">
        <v>915.774</v>
      </c>
      <c r="F58" s="33">
        <v>0</v>
      </c>
      <c r="G58" s="32">
        <v>0</v>
      </c>
      <c r="H58" s="32">
        <v>0</v>
      </c>
      <c r="I58" s="31">
        <v>566.86400000000003</v>
      </c>
      <c r="J58" s="31">
        <v>4044.61</v>
      </c>
      <c r="K58" s="52">
        <v>994.64599999999996</v>
      </c>
    </row>
    <row r="59" spans="1:12" s="7" customFormat="1" x14ac:dyDescent="0.25">
      <c r="A59" s="86"/>
      <c r="B59" s="72"/>
      <c r="C59" s="62">
        <v>2020</v>
      </c>
      <c r="D59" s="29">
        <f t="shared" si="34"/>
        <v>2863.4749999999999</v>
      </c>
      <c r="E59" s="30">
        <v>62.113999999999997</v>
      </c>
      <c r="F59" s="33">
        <v>0</v>
      </c>
      <c r="G59" s="32">
        <v>0</v>
      </c>
      <c r="H59" s="31">
        <v>108.443</v>
      </c>
      <c r="I59" s="32">
        <v>0</v>
      </c>
      <c r="J59" s="31">
        <v>2630.8040000000001</v>
      </c>
      <c r="K59" s="52">
        <v>62.113999999999997</v>
      </c>
    </row>
    <row r="60" spans="1:12" s="7" customFormat="1" ht="15.75" thickBot="1" x14ac:dyDescent="0.3">
      <c r="A60" s="87"/>
      <c r="B60" s="84"/>
      <c r="C60" s="63">
        <v>2019</v>
      </c>
      <c r="D60" s="36">
        <f t="shared" si="34"/>
        <v>541.41499999999996</v>
      </c>
      <c r="E60" s="37">
        <v>84.638000000000005</v>
      </c>
      <c r="F60" s="38">
        <v>0</v>
      </c>
      <c r="G60" s="39">
        <v>0</v>
      </c>
      <c r="H60" s="35">
        <v>233.208</v>
      </c>
      <c r="I60" s="39">
        <v>0</v>
      </c>
      <c r="J60" s="39">
        <v>0</v>
      </c>
      <c r="K60" s="54">
        <v>223.56899999999999</v>
      </c>
    </row>
    <row r="61" spans="1:12" s="7" customFormat="1" ht="15.75" thickBot="1" x14ac:dyDescent="0.3">
      <c r="A61" s="85" t="s">
        <v>24</v>
      </c>
      <c r="B61" s="69" t="s">
        <v>10</v>
      </c>
      <c r="C61" s="70"/>
      <c r="D61" s="47">
        <f>SUM(E61:K61)</f>
        <v>496165.48600000003</v>
      </c>
      <c r="E61" s="47">
        <f>SUM(E62:E67)</f>
        <v>3831.7190000000001</v>
      </c>
      <c r="F61" s="47">
        <f t="shared" ref="F61" si="35">SUM(F62:F67)</f>
        <v>0</v>
      </c>
      <c r="G61" s="47">
        <f t="shared" ref="G61" si="36">SUM(G62:G67)</f>
        <v>1377.3400000000001</v>
      </c>
      <c r="H61" s="47">
        <f t="shared" ref="H61" si="37">SUM(H62:H67)</f>
        <v>40114.948000000004</v>
      </c>
      <c r="I61" s="47">
        <f t="shared" ref="I61" si="38">SUM(I62:I67)</f>
        <v>36355.506999999998</v>
      </c>
      <c r="J61" s="47">
        <f t="shared" ref="J61" si="39">SUM(J62:J67)</f>
        <v>377099.65100000001</v>
      </c>
      <c r="K61" s="48">
        <f t="shared" ref="K61" si="40">SUM(K62:K67)</f>
        <v>37386.321000000004</v>
      </c>
      <c r="L61" s="7" t="str">
        <f>IF(SUM(D62:D67)&lt;&gt;D61,"Error","")</f>
        <v/>
      </c>
    </row>
    <row r="62" spans="1:12" s="7" customFormat="1" x14ac:dyDescent="0.25">
      <c r="A62" s="86"/>
      <c r="B62" s="71" t="s">
        <v>40</v>
      </c>
      <c r="C62" s="61">
        <v>2024</v>
      </c>
      <c r="D62" s="29">
        <f t="shared" ref="D62:D67" si="41">SUM(E62:K62)</f>
        <v>432524.51700000005</v>
      </c>
      <c r="E62" s="30">
        <v>2678.26</v>
      </c>
      <c r="F62" s="33">
        <v>0</v>
      </c>
      <c r="G62" s="31">
        <v>1253.816</v>
      </c>
      <c r="H62" s="31">
        <v>36941.834000000003</v>
      </c>
      <c r="I62" s="31">
        <v>32851.431000000004</v>
      </c>
      <c r="J62" s="31">
        <v>327253.23000000004</v>
      </c>
      <c r="K62" s="52">
        <v>31545.945999999996</v>
      </c>
    </row>
    <row r="63" spans="1:12" s="7" customFormat="1" x14ac:dyDescent="0.25">
      <c r="A63" s="86"/>
      <c r="B63" s="72"/>
      <c r="C63" s="62">
        <v>2023</v>
      </c>
      <c r="D63" s="29">
        <f t="shared" si="41"/>
        <v>42803.416000000005</v>
      </c>
      <c r="E63" s="30">
        <v>12.648999999999999</v>
      </c>
      <c r="F63" s="33">
        <v>0</v>
      </c>
      <c r="G63" s="31">
        <v>123.524</v>
      </c>
      <c r="H63" s="31">
        <v>2478.076</v>
      </c>
      <c r="I63" s="31">
        <v>1835.3440000000001</v>
      </c>
      <c r="J63" s="31">
        <v>35313.821000000004</v>
      </c>
      <c r="K63" s="52">
        <v>3040.002</v>
      </c>
    </row>
    <row r="64" spans="1:12" s="7" customFormat="1" x14ac:dyDescent="0.25">
      <c r="A64" s="86"/>
      <c r="B64" s="72"/>
      <c r="C64" s="62">
        <v>2022</v>
      </c>
      <c r="D64" s="29">
        <f t="shared" si="41"/>
        <v>11276.519</v>
      </c>
      <c r="E64" s="30">
        <v>78.284000000000006</v>
      </c>
      <c r="F64" s="33">
        <v>0</v>
      </c>
      <c r="G64" s="32">
        <v>0</v>
      </c>
      <c r="H64" s="31">
        <v>353.387</v>
      </c>
      <c r="I64" s="31">
        <v>1098.615</v>
      </c>
      <c r="J64" s="31">
        <v>7163.6620000000003</v>
      </c>
      <c r="K64" s="52">
        <v>2582.5709999999999</v>
      </c>
    </row>
    <row r="65" spans="1:12" s="7" customFormat="1" x14ac:dyDescent="0.25">
      <c r="A65" s="86"/>
      <c r="B65" s="72"/>
      <c r="C65" s="62">
        <v>2021</v>
      </c>
      <c r="D65" s="29">
        <f t="shared" si="41"/>
        <v>6091.8030000000008</v>
      </c>
      <c r="E65" s="30">
        <v>915.774</v>
      </c>
      <c r="F65" s="33">
        <v>0</v>
      </c>
      <c r="G65" s="32">
        <v>0</v>
      </c>
      <c r="H65" s="32">
        <v>0</v>
      </c>
      <c r="I65" s="31">
        <v>570.11699999999996</v>
      </c>
      <c r="J65" s="31">
        <v>4527.04</v>
      </c>
      <c r="K65" s="52">
        <v>78.872</v>
      </c>
    </row>
    <row r="66" spans="1:12" s="7" customFormat="1" x14ac:dyDescent="0.25">
      <c r="A66" s="86"/>
      <c r="B66" s="72"/>
      <c r="C66" s="62">
        <v>2020</v>
      </c>
      <c r="D66" s="29">
        <f t="shared" si="41"/>
        <v>2135.623</v>
      </c>
      <c r="E66" s="30">
        <v>62.113999999999997</v>
      </c>
      <c r="F66" s="33">
        <v>0</v>
      </c>
      <c r="G66" s="32">
        <v>0</v>
      </c>
      <c r="H66" s="31">
        <v>108.443</v>
      </c>
      <c r="I66" s="32">
        <v>0</v>
      </c>
      <c r="J66" s="31">
        <v>1965.066</v>
      </c>
      <c r="K66" s="53">
        <v>0</v>
      </c>
    </row>
    <row r="67" spans="1:12" s="7" customFormat="1" ht="15.75" thickBot="1" x14ac:dyDescent="0.3">
      <c r="A67" s="87"/>
      <c r="B67" s="84"/>
      <c r="C67" s="63">
        <v>2019</v>
      </c>
      <c r="D67" s="36">
        <f t="shared" si="41"/>
        <v>1333.6079999999999</v>
      </c>
      <c r="E67" s="37">
        <v>84.638000000000005</v>
      </c>
      <c r="F67" s="38">
        <v>0</v>
      </c>
      <c r="G67" s="39">
        <v>0</v>
      </c>
      <c r="H67" s="35">
        <v>233.208</v>
      </c>
      <c r="I67" s="39">
        <v>0</v>
      </c>
      <c r="J67" s="35">
        <v>876.83199999999999</v>
      </c>
      <c r="K67" s="54">
        <v>138.93</v>
      </c>
    </row>
    <row r="68" spans="1:12" s="7" customFormat="1" ht="15.75" thickBot="1" x14ac:dyDescent="0.3">
      <c r="A68" s="85" t="s">
        <v>16</v>
      </c>
      <c r="B68" s="69" t="s">
        <v>10</v>
      </c>
      <c r="C68" s="70"/>
      <c r="D68" s="47">
        <f>SUM(E68:K68)</f>
        <v>491137.27800000005</v>
      </c>
      <c r="E68" s="47">
        <f>SUM(E69:E73)</f>
        <v>6654.5379999999996</v>
      </c>
      <c r="F68" s="47">
        <f t="shared" ref="F68:K68" si="42">SUM(F69:F73)</f>
        <v>0</v>
      </c>
      <c r="G68" s="47">
        <f t="shared" si="42"/>
        <v>1540.134</v>
      </c>
      <c r="H68" s="47">
        <f t="shared" si="42"/>
        <v>16448.773000000001</v>
      </c>
      <c r="I68" s="47">
        <f t="shared" si="42"/>
        <v>10650.784</v>
      </c>
      <c r="J68" s="47">
        <f t="shared" si="42"/>
        <v>416795.67600000004</v>
      </c>
      <c r="K68" s="48">
        <f t="shared" si="42"/>
        <v>39047.373</v>
      </c>
      <c r="L68" s="7" t="str">
        <f>IF(SUM(D69:D73)&lt;&gt;D68,"Error","")</f>
        <v/>
      </c>
    </row>
    <row r="69" spans="1:12" s="7" customFormat="1" x14ac:dyDescent="0.25">
      <c r="A69" s="86"/>
      <c r="B69" s="71" t="s">
        <v>40</v>
      </c>
      <c r="C69" s="61">
        <v>2023</v>
      </c>
      <c r="D69" s="29">
        <f t="shared" ref="D69:D73" si="43">SUM(E69:K69)</f>
        <v>463168.91399999999</v>
      </c>
      <c r="E69" s="30">
        <v>5513.7280000000001</v>
      </c>
      <c r="F69" s="33">
        <v>0</v>
      </c>
      <c r="G69" s="31">
        <v>1540.134</v>
      </c>
      <c r="H69" s="31">
        <v>15753.735000000001</v>
      </c>
      <c r="I69" s="31">
        <v>8974.3279999999995</v>
      </c>
      <c r="J69" s="31">
        <v>395152.02899999998</v>
      </c>
      <c r="K69" s="52">
        <v>36234.959999999999</v>
      </c>
    </row>
    <row r="70" spans="1:12" s="7" customFormat="1" x14ac:dyDescent="0.25">
      <c r="A70" s="86"/>
      <c r="B70" s="72"/>
      <c r="C70" s="62">
        <v>2022</v>
      </c>
      <c r="D70" s="29">
        <f t="shared" si="43"/>
        <v>17065.525000000001</v>
      </c>
      <c r="E70" s="30">
        <v>78.284000000000006</v>
      </c>
      <c r="F70" s="33">
        <v>0</v>
      </c>
      <c r="G70" s="32">
        <v>0</v>
      </c>
      <c r="H70" s="31">
        <v>353.387</v>
      </c>
      <c r="I70" s="31">
        <v>1106.3389999999999</v>
      </c>
      <c r="J70" s="31">
        <v>12942.623</v>
      </c>
      <c r="K70" s="52">
        <v>2584.8919999999998</v>
      </c>
    </row>
    <row r="71" spans="1:12" s="7" customFormat="1" x14ac:dyDescent="0.25">
      <c r="A71" s="86"/>
      <c r="B71" s="72"/>
      <c r="C71" s="62">
        <v>2021</v>
      </c>
      <c r="D71" s="29">
        <f t="shared" si="43"/>
        <v>7142.7759999999998</v>
      </c>
      <c r="E71" s="30">
        <v>915.774</v>
      </c>
      <c r="F71" s="33">
        <v>0</v>
      </c>
      <c r="G71" s="32">
        <v>0</v>
      </c>
      <c r="H71" s="32">
        <v>0</v>
      </c>
      <c r="I71" s="31">
        <v>570.11699999999996</v>
      </c>
      <c r="J71" s="31">
        <v>5578.0119999999997</v>
      </c>
      <c r="K71" s="52">
        <v>78.873000000000005</v>
      </c>
    </row>
    <row r="72" spans="1:12" s="7" customFormat="1" x14ac:dyDescent="0.25">
      <c r="A72" s="86"/>
      <c r="B72" s="72"/>
      <c r="C72" s="62">
        <v>2020</v>
      </c>
      <c r="D72" s="29">
        <f t="shared" si="43"/>
        <v>2343.386</v>
      </c>
      <c r="E72" s="30">
        <v>62.113999999999997</v>
      </c>
      <c r="F72" s="33">
        <v>0</v>
      </c>
      <c r="G72" s="32">
        <v>0</v>
      </c>
      <c r="H72" s="31">
        <v>108.443</v>
      </c>
      <c r="I72" s="32">
        <v>0</v>
      </c>
      <c r="J72" s="31">
        <v>2172.8290000000002</v>
      </c>
      <c r="K72" s="53">
        <v>0</v>
      </c>
    </row>
    <row r="73" spans="1:12" s="7" customFormat="1" ht="15.75" thickBot="1" x14ac:dyDescent="0.3">
      <c r="A73" s="87"/>
      <c r="B73" s="84"/>
      <c r="C73" s="63">
        <v>2019</v>
      </c>
      <c r="D73" s="36">
        <f t="shared" si="43"/>
        <v>1416.6769999999999</v>
      </c>
      <c r="E73" s="37">
        <v>84.638000000000005</v>
      </c>
      <c r="F73" s="38">
        <v>0</v>
      </c>
      <c r="G73" s="39">
        <v>0</v>
      </c>
      <c r="H73" s="35">
        <v>233.208</v>
      </c>
      <c r="I73" s="39">
        <v>0</v>
      </c>
      <c r="J73" s="35">
        <v>950.18299999999999</v>
      </c>
      <c r="K73" s="54">
        <v>148.648</v>
      </c>
    </row>
    <row r="74" spans="1:12" s="7" customFormat="1" ht="15.75" thickBot="1" x14ac:dyDescent="0.3">
      <c r="A74" s="85" t="s">
        <v>15</v>
      </c>
      <c r="B74" s="69" t="s">
        <v>10</v>
      </c>
      <c r="C74" s="70"/>
      <c r="D74" s="47">
        <f>SUM(E74:K74)</f>
        <v>414532.07299999997</v>
      </c>
      <c r="E74" s="47">
        <f>SUM(E75:E79)</f>
        <v>7213.6240000000007</v>
      </c>
      <c r="F74" s="47">
        <f t="shared" ref="F74:K74" si="44">SUM(F75:F79)</f>
        <v>0</v>
      </c>
      <c r="G74" s="47">
        <f t="shared" si="44"/>
        <v>2338.6869999999999</v>
      </c>
      <c r="H74" s="47">
        <f t="shared" si="44"/>
        <v>16063.529</v>
      </c>
      <c r="I74" s="47">
        <f t="shared" si="44"/>
        <v>27728.413</v>
      </c>
      <c r="J74" s="47">
        <f t="shared" si="44"/>
        <v>334379.66399999999</v>
      </c>
      <c r="K74" s="48">
        <f t="shared" si="44"/>
        <v>26808.15599999997</v>
      </c>
      <c r="L74" s="7" t="str">
        <f>IF(SUM(D75:D79)&lt;&gt;D74,"Error","")</f>
        <v/>
      </c>
    </row>
    <row r="75" spans="1:12" s="7" customFormat="1" x14ac:dyDescent="0.25">
      <c r="A75" s="86"/>
      <c r="B75" s="71" t="s">
        <v>40</v>
      </c>
      <c r="C75" s="61">
        <v>2023</v>
      </c>
      <c r="D75" s="29">
        <f t="shared" ref="D75:D79" si="45">SUM(E75:K75)</f>
        <v>377867.15799999994</v>
      </c>
      <c r="E75" s="30">
        <v>5987.375</v>
      </c>
      <c r="F75" s="33">
        <v>0</v>
      </c>
      <c r="G75" s="31">
        <v>2338.6869999999999</v>
      </c>
      <c r="H75" s="31">
        <v>13647.965</v>
      </c>
      <c r="I75" s="31">
        <v>24029.040000000001</v>
      </c>
      <c r="J75" s="31">
        <v>308275.59899999999</v>
      </c>
      <c r="K75" s="52">
        <v>23588.491999999969</v>
      </c>
    </row>
    <row r="76" spans="1:12" s="7" customFormat="1" x14ac:dyDescent="0.25">
      <c r="A76" s="86"/>
      <c r="B76" s="72"/>
      <c r="C76" s="62">
        <v>2022</v>
      </c>
      <c r="D76" s="29">
        <f t="shared" si="45"/>
        <v>23443.323</v>
      </c>
      <c r="E76" s="30">
        <v>163.386</v>
      </c>
      <c r="F76" s="33">
        <v>0</v>
      </c>
      <c r="G76" s="32">
        <v>0</v>
      </c>
      <c r="H76" s="31">
        <v>2073.913</v>
      </c>
      <c r="I76" s="31">
        <v>1614.896</v>
      </c>
      <c r="J76" s="31">
        <v>16599.697</v>
      </c>
      <c r="K76" s="52">
        <v>2991.431</v>
      </c>
    </row>
    <row r="77" spans="1:12" s="7" customFormat="1" x14ac:dyDescent="0.25">
      <c r="A77" s="86"/>
      <c r="B77" s="72"/>
      <c r="C77" s="62">
        <v>2021</v>
      </c>
      <c r="D77" s="29">
        <f t="shared" si="45"/>
        <v>9248.9779999999992</v>
      </c>
      <c r="E77" s="30">
        <v>915.774</v>
      </c>
      <c r="F77" s="33">
        <v>0</v>
      </c>
      <c r="G77" s="32">
        <v>0</v>
      </c>
      <c r="H77" s="32">
        <v>0</v>
      </c>
      <c r="I77" s="31">
        <v>2084.4769999999999</v>
      </c>
      <c r="J77" s="31">
        <v>6169.8549999999996</v>
      </c>
      <c r="K77" s="52">
        <v>78.872</v>
      </c>
    </row>
    <row r="78" spans="1:12" s="7" customFormat="1" x14ac:dyDescent="0.25">
      <c r="A78" s="86"/>
      <c r="B78" s="72"/>
      <c r="C78" s="62">
        <v>2020</v>
      </c>
      <c r="D78" s="29">
        <f t="shared" si="45"/>
        <v>2507.643</v>
      </c>
      <c r="E78" s="30">
        <v>62.451000000000001</v>
      </c>
      <c r="F78" s="33">
        <v>0</v>
      </c>
      <c r="G78" s="32">
        <v>0</v>
      </c>
      <c r="H78" s="31">
        <v>108.443</v>
      </c>
      <c r="I78" s="32">
        <v>0</v>
      </c>
      <c r="J78" s="31">
        <v>2336.7489999999998</v>
      </c>
      <c r="K78" s="53">
        <v>0</v>
      </c>
    </row>
    <row r="79" spans="1:12" s="7" customFormat="1" ht="15.75" thickBot="1" x14ac:dyDescent="0.3">
      <c r="A79" s="87"/>
      <c r="B79" s="84"/>
      <c r="C79" s="63">
        <v>2019</v>
      </c>
      <c r="D79" s="36">
        <f t="shared" si="45"/>
        <v>1464.971</v>
      </c>
      <c r="E79" s="37">
        <v>84.638000000000005</v>
      </c>
      <c r="F79" s="38">
        <v>0</v>
      </c>
      <c r="G79" s="39">
        <v>0</v>
      </c>
      <c r="H79" s="35">
        <v>233.208</v>
      </c>
      <c r="I79" s="39">
        <v>0</v>
      </c>
      <c r="J79" s="35">
        <v>997.76400000000001</v>
      </c>
      <c r="K79" s="54">
        <v>149.36099999999999</v>
      </c>
    </row>
    <row r="80" spans="1:12" s="7" customFormat="1" ht="15.75" thickBot="1" x14ac:dyDescent="0.3">
      <c r="A80" s="85" t="s">
        <v>14</v>
      </c>
      <c r="B80" s="69" t="s">
        <v>10</v>
      </c>
      <c r="C80" s="70"/>
      <c r="D80" s="47">
        <f>SUM(E80:K80)</f>
        <v>373481.21399999998</v>
      </c>
      <c r="E80" s="47">
        <f>SUM(E81:E85)</f>
        <v>8584.0300000000007</v>
      </c>
      <c r="F80" s="47">
        <f t="shared" ref="F80:K80" si="46">SUM(F81:F85)</f>
        <v>0.28599999999999998</v>
      </c>
      <c r="G80" s="47">
        <f t="shared" si="46"/>
        <v>1056.3689999999999</v>
      </c>
      <c r="H80" s="47">
        <f t="shared" si="46"/>
        <v>15512.194</v>
      </c>
      <c r="I80" s="47">
        <f t="shared" si="46"/>
        <v>26221.106</v>
      </c>
      <c r="J80" s="47">
        <f t="shared" si="46"/>
        <v>299777.07199999999</v>
      </c>
      <c r="K80" s="48">
        <f t="shared" si="46"/>
        <v>22330.157000000003</v>
      </c>
      <c r="L80" s="7" t="str">
        <f>IF(SUM(D81:D85)&lt;&gt;D80,"Error","")</f>
        <v/>
      </c>
    </row>
    <row r="81" spans="1:12" s="7" customFormat="1" x14ac:dyDescent="0.25">
      <c r="A81" s="86"/>
      <c r="B81" s="71" t="s">
        <v>40</v>
      </c>
      <c r="C81" s="61">
        <v>2023</v>
      </c>
      <c r="D81" s="29">
        <f>SUM(E81:K81)</f>
        <v>324701.158</v>
      </c>
      <c r="E81" s="30">
        <v>3706.0770000000002</v>
      </c>
      <c r="F81" s="30">
        <v>0.28599999999999998</v>
      </c>
      <c r="G81" s="31">
        <v>1056.3689999999999</v>
      </c>
      <c r="H81" s="31">
        <v>12967.055</v>
      </c>
      <c r="I81" s="31">
        <v>22501.25</v>
      </c>
      <c r="J81" s="31">
        <v>265998.68</v>
      </c>
      <c r="K81" s="52">
        <v>18471.441000000003</v>
      </c>
    </row>
    <row r="82" spans="1:12" s="7" customFormat="1" x14ac:dyDescent="0.25">
      <c r="A82" s="86"/>
      <c r="B82" s="72"/>
      <c r="C82" s="62">
        <v>2022</v>
      </c>
      <c r="D82" s="29">
        <f t="shared" ref="D82:D96" si="47">SUM(E82:K82)</f>
        <v>34524.218999999997</v>
      </c>
      <c r="E82" s="30">
        <v>3815.09</v>
      </c>
      <c r="F82" s="33">
        <v>0</v>
      </c>
      <c r="G82" s="32">
        <v>0</v>
      </c>
      <c r="H82" s="31">
        <v>2203.4879999999998</v>
      </c>
      <c r="I82" s="31">
        <v>1635.3789999999999</v>
      </c>
      <c r="J82" s="31">
        <v>23239.778999999999</v>
      </c>
      <c r="K82" s="52">
        <v>3630.4830000000002</v>
      </c>
    </row>
    <row r="83" spans="1:12" s="7" customFormat="1" x14ac:dyDescent="0.25">
      <c r="A83" s="86"/>
      <c r="B83" s="72"/>
      <c r="C83" s="62">
        <v>2021</v>
      </c>
      <c r="D83" s="29">
        <f t="shared" si="47"/>
        <v>10116.405999999999</v>
      </c>
      <c r="E83" s="30">
        <v>915.774</v>
      </c>
      <c r="F83" s="33">
        <v>0</v>
      </c>
      <c r="G83" s="32">
        <v>0</v>
      </c>
      <c r="H83" s="32">
        <v>0</v>
      </c>
      <c r="I83" s="31">
        <v>2084.4769999999999</v>
      </c>
      <c r="J83" s="31">
        <v>7037.2830000000004</v>
      </c>
      <c r="K83" s="52">
        <v>78.872</v>
      </c>
    </row>
    <row r="84" spans="1:12" s="7" customFormat="1" x14ac:dyDescent="0.25">
      <c r="A84" s="86"/>
      <c r="B84" s="72"/>
      <c r="C84" s="62">
        <v>2020</v>
      </c>
      <c r="D84" s="29">
        <f t="shared" si="47"/>
        <v>2632.2529999999997</v>
      </c>
      <c r="E84" s="30">
        <v>62.451000000000001</v>
      </c>
      <c r="F84" s="33">
        <v>0</v>
      </c>
      <c r="G84" s="32">
        <v>0</v>
      </c>
      <c r="H84" s="31">
        <v>108.443</v>
      </c>
      <c r="I84" s="32">
        <v>0</v>
      </c>
      <c r="J84" s="31">
        <v>2461.3589999999999</v>
      </c>
      <c r="K84" s="53">
        <v>0</v>
      </c>
    </row>
    <row r="85" spans="1:12" s="7" customFormat="1" ht="15.75" thickBot="1" x14ac:dyDescent="0.3">
      <c r="A85" s="87"/>
      <c r="B85" s="84"/>
      <c r="C85" s="63">
        <v>2019</v>
      </c>
      <c r="D85" s="36">
        <f t="shared" si="47"/>
        <v>1507.1779999999999</v>
      </c>
      <c r="E85" s="37">
        <v>84.638000000000005</v>
      </c>
      <c r="F85" s="38">
        <v>0</v>
      </c>
      <c r="G85" s="39">
        <v>0</v>
      </c>
      <c r="H85" s="35">
        <v>233.208</v>
      </c>
      <c r="I85" s="39">
        <v>0</v>
      </c>
      <c r="J85" s="35">
        <v>1039.971</v>
      </c>
      <c r="K85" s="54">
        <v>149.36099999999999</v>
      </c>
    </row>
    <row r="86" spans="1:12" s="7" customFormat="1" ht="15.75" thickBot="1" x14ac:dyDescent="0.3">
      <c r="A86" s="85" t="s">
        <v>13</v>
      </c>
      <c r="B86" s="69" t="s">
        <v>10</v>
      </c>
      <c r="C86" s="70"/>
      <c r="D86" s="47">
        <f>SUM(E86:K86)</f>
        <v>356913.16200000001</v>
      </c>
      <c r="E86" s="47">
        <f>SUM(E87:E91)</f>
        <v>15514.155000000001</v>
      </c>
      <c r="F86" s="47">
        <f t="shared" ref="F86:K86" si="48">SUM(F87:F91)</f>
        <v>0.106</v>
      </c>
      <c r="G86" s="47">
        <f t="shared" si="48"/>
        <v>1270.5129999999999</v>
      </c>
      <c r="H86" s="47">
        <f t="shared" si="48"/>
        <v>14533.554</v>
      </c>
      <c r="I86" s="47">
        <f t="shared" si="48"/>
        <v>40733.135000000002</v>
      </c>
      <c r="J86" s="47">
        <f t="shared" si="48"/>
        <v>256429.29500000001</v>
      </c>
      <c r="K86" s="48">
        <f t="shared" si="48"/>
        <v>28432.403999999999</v>
      </c>
      <c r="L86" s="7" t="str">
        <f>IF(SUM(D87:D91)&lt;&gt;D86,"Error","")</f>
        <v/>
      </c>
    </row>
    <row r="87" spans="1:12" s="7" customFormat="1" x14ac:dyDescent="0.25">
      <c r="A87" s="86"/>
      <c r="B87" s="71" t="s">
        <v>40</v>
      </c>
      <c r="C87" s="61">
        <v>2023</v>
      </c>
      <c r="D87" s="29">
        <f t="shared" si="47"/>
        <v>286130.33</v>
      </c>
      <c r="E87" s="31">
        <v>9568.1610000000001</v>
      </c>
      <c r="F87" s="31">
        <v>0.106</v>
      </c>
      <c r="G87" s="31">
        <v>1270.5129999999999</v>
      </c>
      <c r="H87" s="31">
        <v>11159.287</v>
      </c>
      <c r="I87" s="31">
        <v>36769.567000000003</v>
      </c>
      <c r="J87" s="31">
        <v>204116.122</v>
      </c>
      <c r="K87" s="52">
        <v>23246.573999999997</v>
      </c>
    </row>
    <row r="88" spans="1:12" s="7" customFormat="1" x14ac:dyDescent="0.25">
      <c r="A88" s="86"/>
      <c r="B88" s="72"/>
      <c r="C88" s="62">
        <v>2022</v>
      </c>
      <c r="D88" s="29">
        <f t="shared" si="47"/>
        <v>54801.846000000005</v>
      </c>
      <c r="E88" s="30">
        <v>4883.1310000000003</v>
      </c>
      <c r="F88" s="33">
        <v>0</v>
      </c>
      <c r="G88" s="32">
        <v>0</v>
      </c>
      <c r="H88" s="31">
        <v>3032.616</v>
      </c>
      <c r="I88" s="31">
        <v>1879.0909999999999</v>
      </c>
      <c r="J88" s="31">
        <v>40511.507000000005</v>
      </c>
      <c r="K88" s="52">
        <v>4495.5010000000002</v>
      </c>
    </row>
    <row r="89" spans="1:12" s="7" customFormat="1" x14ac:dyDescent="0.25">
      <c r="A89" s="86"/>
      <c r="B89" s="72"/>
      <c r="C89" s="62">
        <v>2021</v>
      </c>
      <c r="D89" s="29">
        <f t="shared" si="47"/>
        <v>11438.186</v>
      </c>
      <c r="E89" s="30">
        <v>915.774</v>
      </c>
      <c r="F89" s="33">
        <v>0</v>
      </c>
      <c r="G89" s="32">
        <v>0</v>
      </c>
      <c r="H89" s="32">
        <v>0</v>
      </c>
      <c r="I89" s="31">
        <v>2084.4769999999999</v>
      </c>
      <c r="J89" s="31">
        <v>7896.9669999999996</v>
      </c>
      <c r="K89" s="52">
        <v>540.96799999999996</v>
      </c>
    </row>
    <row r="90" spans="1:12" s="7" customFormat="1" x14ac:dyDescent="0.25">
      <c r="A90" s="86"/>
      <c r="B90" s="72"/>
      <c r="C90" s="62">
        <v>2020</v>
      </c>
      <c r="D90" s="29">
        <f t="shared" si="47"/>
        <v>2900.9700000000003</v>
      </c>
      <c r="E90" s="30">
        <v>62.451000000000001</v>
      </c>
      <c r="F90" s="33">
        <v>0</v>
      </c>
      <c r="G90" s="32">
        <v>0</v>
      </c>
      <c r="H90" s="31">
        <v>108.443</v>
      </c>
      <c r="I90" s="32">
        <v>0</v>
      </c>
      <c r="J90" s="31">
        <v>2730.076</v>
      </c>
      <c r="K90" s="53">
        <v>0</v>
      </c>
    </row>
    <row r="91" spans="1:12" s="7" customFormat="1" ht="15.75" thickBot="1" x14ac:dyDescent="0.3">
      <c r="A91" s="87"/>
      <c r="B91" s="84"/>
      <c r="C91" s="63">
        <v>2019</v>
      </c>
      <c r="D91" s="36">
        <f t="shared" si="47"/>
        <v>1641.83</v>
      </c>
      <c r="E91" s="37">
        <v>84.638000000000005</v>
      </c>
      <c r="F91" s="38">
        <v>0</v>
      </c>
      <c r="G91" s="39">
        <v>0</v>
      </c>
      <c r="H91" s="35">
        <v>233.208</v>
      </c>
      <c r="I91" s="39">
        <v>0</v>
      </c>
      <c r="J91" s="35">
        <v>1174.623</v>
      </c>
      <c r="K91" s="54">
        <v>149.36099999999999</v>
      </c>
    </row>
    <row r="92" spans="1:12" s="7" customFormat="1" ht="15.75" thickBot="1" x14ac:dyDescent="0.3">
      <c r="A92" s="85" t="s">
        <v>9</v>
      </c>
      <c r="B92" s="69" t="s">
        <v>10</v>
      </c>
      <c r="C92" s="70"/>
      <c r="D92" s="47">
        <f>SUM(E92:K92)</f>
        <v>301463.62800000003</v>
      </c>
      <c r="E92" s="47">
        <f>SUM(E93:E96)</f>
        <v>14977.465</v>
      </c>
      <c r="F92" s="47">
        <f t="shared" ref="F92:K92" si="49">SUM(F93:F96)</f>
        <v>0</v>
      </c>
      <c r="G92" s="47">
        <f t="shared" si="49"/>
        <v>1371.8330000000001</v>
      </c>
      <c r="H92" s="47">
        <f t="shared" si="49"/>
        <v>12401.029</v>
      </c>
      <c r="I92" s="47">
        <f t="shared" si="49"/>
        <v>7366.1880000000001</v>
      </c>
      <c r="J92" s="47">
        <f t="shared" si="49"/>
        <v>233524.37100000001</v>
      </c>
      <c r="K92" s="48">
        <f t="shared" si="49"/>
        <v>31822.741999999998</v>
      </c>
      <c r="L92" s="7" t="str">
        <f>IF(SUM(D93:D96)&lt;&gt;D92,"Error","")</f>
        <v/>
      </c>
    </row>
    <row r="93" spans="1:12" s="7" customFormat="1" x14ac:dyDescent="0.25">
      <c r="A93" s="86"/>
      <c r="B93" s="71" t="s">
        <v>40</v>
      </c>
      <c r="C93" s="61">
        <v>2022</v>
      </c>
      <c r="D93" s="29">
        <f t="shared" si="47"/>
        <v>282836.23700000002</v>
      </c>
      <c r="E93" s="31">
        <v>13906.39</v>
      </c>
      <c r="F93" s="32">
        <v>0</v>
      </c>
      <c r="G93" s="31">
        <v>1371.8330000000001</v>
      </c>
      <c r="H93" s="31">
        <v>12059.378000000001</v>
      </c>
      <c r="I93" s="31">
        <v>5278.5519999999997</v>
      </c>
      <c r="J93" s="31">
        <v>219257.14600000001</v>
      </c>
      <c r="K93" s="52">
        <v>30962.937999999998</v>
      </c>
    </row>
    <row r="94" spans="1:12" s="7" customFormat="1" x14ac:dyDescent="0.25">
      <c r="A94" s="86"/>
      <c r="B94" s="72"/>
      <c r="C94" s="62">
        <v>2021</v>
      </c>
      <c r="D94" s="29">
        <f t="shared" si="47"/>
        <v>13738.037</v>
      </c>
      <c r="E94" s="31">
        <v>923.98599999999999</v>
      </c>
      <c r="F94" s="32">
        <v>0</v>
      </c>
      <c r="G94" s="32">
        <v>0</v>
      </c>
      <c r="H94" s="32">
        <v>0</v>
      </c>
      <c r="I94" s="31">
        <v>2087.636</v>
      </c>
      <c r="J94" s="31">
        <v>10018.576000000001</v>
      </c>
      <c r="K94" s="52">
        <v>707.83900000000006</v>
      </c>
    </row>
    <row r="95" spans="1:12" s="7" customFormat="1" x14ac:dyDescent="0.25">
      <c r="A95" s="86"/>
      <c r="B95" s="72"/>
      <c r="C95" s="62">
        <v>2020</v>
      </c>
      <c r="D95" s="29">
        <f t="shared" si="47"/>
        <v>3139.4269999999997</v>
      </c>
      <c r="E95" s="31">
        <v>62.451000000000001</v>
      </c>
      <c r="F95" s="32">
        <v>0</v>
      </c>
      <c r="G95" s="32">
        <v>0</v>
      </c>
      <c r="H95" s="31">
        <v>108.443</v>
      </c>
      <c r="I95" s="32">
        <v>0</v>
      </c>
      <c r="J95" s="31">
        <v>2968.5329999999999</v>
      </c>
      <c r="K95" s="53">
        <v>0</v>
      </c>
    </row>
    <row r="96" spans="1:12" s="7" customFormat="1" ht="15.75" thickBot="1" x14ac:dyDescent="0.3">
      <c r="A96" s="87"/>
      <c r="B96" s="84"/>
      <c r="C96" s="63">
        <v>2019</v>
      </c>
      <c r="D96" s="36">
        <f t="shared" si="47"/>
        <v>1749.9269999999999</v>
      </c>
      <c r="E96" s="35">
        <v>84.638000000000005</v>
      </c>
      <c r="F96" s="39">
        <v>0</v>
      </c>
      <c r="G96" s="39">
        <v>0</v>
      </c>
      <c r="H96" s="35">
        <v>233.208</v>
      </c>
      <c r="I96" s="39">
        <v>0</v>
      </c>
      <c r="J96" s="35">
        <v>1280.116</v>
      </c>
      <c r="K96" s="54">
        <v>151.965</v>
      </c>
    </row>
    <row r="97" spans="1:12" s="7" customFormat="1" ht="15.75" thickBot="1" x14ac:dyDescent="0.3">
      <c r="A97" s="85" t="s">
        <v>8</v>
      </c>
      <c r="B97" s="69" t="s">
        <v>10</v>
      </c>
      <c r="C97" s="70"/>
      <c r="D97" s="47">
        <f>SUM(E97:K97)</f>
        <v>294559.08899999998</v>
      </c>
      <c r="E97" s="47">
        <f>SUM(E98:E101)</f>
        <v>16294.25</v>
      </c>
      <c r="F97" s="47">
        <f t="shared" ref="F97:K97" si="50">SUM(F98:F101)</f>
        <v>0</v>
      </c>
      <c r="G97" s="47">
        <f t="shared" si="50"/>
        <v>1288.252</v>
      </c>
      <c r="H97" s="47">
        <f t="shared" si="50"/>
        <v>13679.625</v>
      </c>
      <c r="I97" s="47">
        <f t="shared" si="50"/>
        <v>20861.147000000001</v>
      </c>
      <c r="J97" s="47">
        <f t="shared" si="50"/>
        <v>217729.38699999999</v>
      </c>
      <c r="K97" s="48">
        <f t="shared" si="50"/>
        <v>24706.427999999996</v>
      </c>
      <c r="L97" s="7" t="str">
        <f>IF(SUM(D98:D101)&lt;&gt;D97,"Error","")</f>
        <v/>
      </c>
    </row>
    <row r="98" spans="1:12" s="7" customFormat="1" x14ac:dyDescent="0.25">
      <c r="A98" s="86"/>
      <c r="B98" s="71" t="s">
        <v>40</v>
      </c>
      <c r="C98" s="61">
        <v>2022</v>
      </c>
      <c r="D98" s="29">
        <f t="shared" ref="D98:D101" si="51">SUM(E98:K98)</f>
        <v>271495.56699999998</v>
      </c>
      <c r="E98" s="30">
        <v>15089.825999999999</v>
      </c>
      <c r="F98" s="33">
        <v>0</v>
      </c>
      <c r="G98" s="31">
        <v>1288.252</v>
      </c>
      <c r="H98" s="31">
        <v>13327.377</v>
      </c>
      <c r="I98" s="31">
        <v>18544.469000000001</v>
      </c>
      <c r="J98" s="31">
        <v>199440.87299999999</v>
      </c>
      <c r="K98" s="52">
        <v>23804.77</v>
      </c>
    </row>
    <row r="99" spans="1:12" s="7" customFormat="1" x14ac:dyDescent="0.25">
      <c r="A99" s="86"/>
      <c r="B99" s="72"/>
      <c r="C99" s="62">
        <v>2021</v>
      </c>
      <c r="D99" s="29">
        <f t="shared" si="51"/>
        <v>17383.021000000001</v>
      </c>
      <c r="E99" s="30">
        <v>1057.335</v>
      </c>
      <c r="F99" s="33">
        <v>0</v>
      </c>
      <c r="G99" s="32">
        <v>0</v>
      </c>
      <c r="H99" s="31">
        <v>10.597</v>
      </c>
      <c r="I99" s="31">
        <v>2316.6779999999999</v>
      </c>
      <c r="J99" s="31">
        <v>13253.392</v>
      </c>
      <c r="K99" s="52">
        <v>745.01900000000001</v>
      </c>
    </row>
    <row r="100" spans="1:12" s="7" customFormat="1" x14ac:dyDescent="0.25">
      <c r="A100" s="86"/>
      <c r="B100" s="72"/>
      <c r="C100" s="62">
        <v>2020</v>
      </c>
      <c r="D100" s="29">
        <f t="shared" si="51"/>
        <v>3647.482</v>
      </c>
      <c r="E100" s="30">
        <v>62.451000000000001</v>
      </c>
      <c r="F100" s="33">
        <v>0</v>
      </c>
      <c r="G100" s="32">
        <v>0</v>
      </c>
      <c r="H100" s="31">
        <v>108.443</v>
      </c>
      <c r="I100" s="32">
        <v>0</v>
      </c>
      <c r="J100" s="31">
        <v>3476.5880000000002</v>
      </c>
      <c r="K100" s="53">
        <v>0</v>
      </c>
    </row>
    <row r="101" spans="1:12" s="7" customFormat="1" ht="15.75" thickBot="1" x14ac:dyDescent="0.3">
      <c r="A101" s="87"/>
      <c r="B101" s="84"/>
      <c r="C101" s="63">
        <v>2019</v>
      </c>
      <c r="D101" s="36">
        <f t="shared" si="51"/>
        <v>2033.0189999999957</v>
      </c>
      <c r="E101" s="37">
        <v>84.638000000000005</v>
      </c>
      <c r="F101" s="38">
        <v>0</v>
      </c>
      <c r="G101" s="39">
        <v>0</v>
      </c>
      <c r="H101" s="35">
        <v>233.208</v>
      </c>
      <c r="I101" s="39">
        <v>0</v>
      </c>
      <c r="J101" s="35">
        <v>1558.5340000000001</v>
      </c>
      <c r="K101" s="54">
        <v>156.63899999999558</v>
      </c>
    </row>
    <row r="102" spans="1:12" s="7" customFormat="1" ht="15.75" thickBot="1" x14ac:dyDescent="0.3">
      <c r="A102" s="85" t="s">
        <v>7</v>
      </c>
      <c r="B102" s="69" t="s">
        <v>10</v>
      </c>
      <c r="C102" s="70"/>
      <c r="D102" s="47">
        <f>SUM(E102:K102)</f>
        <v>287713.06199999998</v>
      </c>
      <c r="E102" s="47">
        <f>SUM(E103:E106)</f>
        <v>18271.041000000001</v>
      </c>
      <c r="F102" s="47">
        <f t="shared" ref="F102:K102" si="52">SUM(F103:F106)</f>
        <v>0</v>
      </c>
      <c r="G102" s="47">
        <f t="shared" si="52"/>
        <v>1216.721</v>
      </c>
      <c r="H102" s="47">
        <f t="shared" si="52"/>
        <v>10888.895</v>
      </c>
      <c r="I102" s="47">
        <f t="shared" si="52"/>
        <v>18561.225999999999</v>
      </c>
      <c r="J102" s="47">
        <f t="shared" si="52"/>
        <v>220421.533</v>
      </c>
      <c r="K102" s="48">
        <f t="shared" si="52"/>
        <v>18353.646000000022</v>
      </c>
      <c r="L102" s="7" t="str">
        <f>IF(SUM(D103:D106)&lt;&gt;D102,"Error","")</f>
        <v/>
      </c>
    </row>
    <row r="103" spans="1:12" s="7" customFormat="1" x14ac:dyDescent="0.25">
      <c r="A103" s="86"/>
      <c r="B103" s="71" t="s">
        <v>40</v>
      </c>
      <c r="C103" s="61">
        <v>2022</v>
      </c>
      <c r="D103" s="29">
        <f t="shared" ref="D103:D105" si="53">SUM(E103:K103)</f>
        <v>257628.52900000001</v>
      </c>
      <c r="E103" s="30">
        <v>16614.269</v>
      </c>
      <c r="F103" s="33">
        <v>0</v>
      </c>
      <c r="G103" s="31">
        <v>1216.721</v>
      </c>
      <c r="H103" s="31">
        <v>10459.450000000001</v>
      </c>
      <c r="I103" s="31">
        <v>15334.236999999999</v>
      </c>
      <c r="J103" s="31">
        <v>196663.35</v>
      </c>
      <c r="K103" s="52">
        <v>17340.502</v>
      </c>
    </row>
    <row r="104" spans="1:12" s="7" customFormat="1" x14ac:dyDescent="0.25">
      <c r="A104" s="86"/>
      <c r="B104" s="72"/>
      <c r="C104" s="62">
        <v>2021</v>
      </c>
      <c r="D104" s="29">
        <f t="shared" si="53"/>
        <v>23055.387999999999</v>
      </c>
      <c r="E104" s="30">
        <v>1509.684</v>
      </c>
      <c r="F104" s="33">
        <v>0</v>
      </c>
      <c r="G104" s="32">
        <v>0</v>
      </c>
      <c r="H104" s="31">
        <v>65.793999999999997</v>
      </c>
      <c r="I104" s="31">
        <v>3226.989</v>
      </c>
      <c r="J104" s="31">
        <v>17396.927</v>
      </c>
      <c r="K104" s="52">
        <v>855.99400000000003</v>
      </c>
    </row>
    <row r="105" spans="1:12" s="7" customFormat="1" x14ac:dyDescent="0.25">
      <c r="A105" s="86"/>
      <c r="B105" s="72"/>
      <c r="C105" s="62">
        <v>2020</v>
      </c>
      <c r="D105" s="29">
        <f t="shared" si="53"/>
        <v>4504.6309999999994</v>
      </c>
      <c r="E105" s="30">
        <v>62.45</v>
      </c>
      <c r="F105" s="33">
        <v>0</v>
      </c>
      <c r="G105" s="32">
        <v>0</v>
      </c>
      <c r="H105" s="31">
        <v>123.289</v>
      </c>
      <c r="I105" s="32">
        <v>0</v>
      </c>
      <c r="J105" s="31">
        <v>4318.8919999999998</v>
      </c>
      <c r="K105" s="53">
        <v>0</v>
      </c>
    </row>
    <row r="106" spans="1:12" s="7" customFormat="1" ht="15.75" thickBot="1" x14ac:dyDescent="0.3">
      <c r="A106" s="87"/>
      <c r="B106" s="84"/>
      <c r="C106" s="63">
        <v>2019</v>
      </c>
      <c r="D106" s="36">
        <f>SUM(E106:K106)</f>
        <v>2524.5140000000233</v>
      </c>
      <c r="E106" s="37">
        <v>84.638000000000005</v>
      </c>
      <c r="F106" s="38">
        <v>0</v>
      </c>
      <c r="G106" s="39">
        <v>0</v>
      </c>
      <c r="H106" s="35">
        <v>240.36199999999999</v>
      </c>
      <c r="I106" s="39">
        <v>0</v>
      </c>
      <c r="J106" s="35">
        <v>2042.364</v>
      </c>
      <c r="K106" s="54">
        <v>157.15000000002328</v>
      </c>
    </row>
    <row r="107" spans="1:12" s="7" customFormat="1" ht="15.75" thickBot="1" x14ac:dyDescent="0.3">
      <c r="A107" s="85" t="s">
        <v>6</v>
      </c>
      <c r="B107" s="69" t="s">
        <v>10</v>
      </c>
      <c r="C107" s="70"/>
      <c r="D107" s="47">
        <f>SUM(E107:K107)</f>
        <v>386192.42399999994</v>
      </c>
      <c r="E107" s="47">
        <f>SUM(E108:E111)</f>
        <v>18699.284</v>
      </c>
      <c r="F107" s="47">
        <f t="shared" ref="F107:K107" si="54">SUM(F108:F111)</f>
        <v>2.335</v>
      </c>
      <c r="G107" s="47">
        <f t="shared" si="54"/>
        <v>3730.98</v>
      </c>
      <c r="H107" s="47">
        <f t="shared" si="54"/>
        <v>12913.542000000001</v>
      </c>
      <c r="I107" s="47">
        <f t="shared" si="54"/>
        <v>39836.946000000004</v>
      </c>
      <c r="J107" s="47">
        <f t="shared" si="54"/>
        <v>272519.90699999995</v>
      </c>
      <c r="K107" s="48">
        <f t="shared" si="54"/>
        <v>38489.430000000008</v>
      </c>
      <c r="L107" s="7" t="str">
        <f>IF(SUM(D108:D111)&lt;&gt;D107,"Error","")</f>
        <v/>
      </c>
    </row>
    <row r="108" spans="1:12" s="7" customFormat="1" x14ac:dyDescent="0.25">
      <c r="A108" s="86"/>
      <c r="B108" s="71" t="s">
        <v>40</v>
      </c>
      <c r="C108" s="61">
        <v>2022</v>
      </c>
      <c r="D108" s="29">
        <f t="shared" ref="D108:D111" si="55">SUM(E108:K108)</f>
        <v>336541.91399999999</v>
      </c>
      <c r="E108" s="30">
        <v>15276.710999999999</v>
      </c>
      <c r="F108" s="30">
        <v>2.335</v>
      </c>
      <c r="G108" s="31">
        <v>3436.5509999999999</v>
      </c>
      <c r="H108" s="31">
        <v>12043.226000000001</v>
      </c>
      <c r="I108" s="31">
        <v>34638.264000000003</v>
      </c>
      <c r="J108" s="31">
        <v>236283.07399999999</v>
      </c>
      <c r="K108" s="52">
        <f>34864.088-2.335</f>
        <v>34861.753000000004</v>
      </c>
    </row>
    <row r="109" spans="1:12" s="7" customFormat="1" x14ac:dyDescent="0.25">
      <c r="A109" s="86"/>
      <c r="B109" s="72"/>
      <c r="C109" s="62">
        <v>2021</v>
      </c>
      <c r="D109" s="29">
        <f t="shared" si="55"/>
        <v>42012.832999999999</v>
      </c>
      <c r="E109" s="30">
        <v>3372.6970000000001</v>
      </c>
      <c r="F109" s="33">
        <v>0</v>
      </c>
      <c r="G109" s="31">
        <v>294.42899999999997</v>
      </c>
      <c r="H109" s="31">
        <v>504.25700000000001</v>
      </c>
      <c r="I109" s="31">
        <v>5198.6820000000007</v>
      </c>
      <c r="J109" s="31">
        <v>29471.418000000001</v>
      </c>
      <c r="K109" s="52">
        <v>3171.35</v>
      </c>
    </row>
    <row r="110" spans="1:12" s="7" customFormat="1" x14ac:dyDescent="0.25">
      <c r="A110" s="86"/>
      <c r="B110" s="72"/>
      <c r="C110" s="62">
        <v>2020</v>
      </c>
      <c r="D110" s="29">
        <f t="shared" si="55"/>
        <v>4999.9260000000004</v>
      </c>
      <c r="E110" s="30">
        <v>43.792999999999999</v>
      </c>
      <c r="F110" s="33">
        <v>0</v>
      </c>
      <c r="G110" s="32">
        <v>0</v>
      </c>
      <c r="H110" s="31">
        <v>80.885000000000005</v>
      </c>
      <c r="I110" s="32">
        <v>0</v>
      </c>
      <c r="J110" s="31">
        <v>4653.5770000000002</v>
      </c>
      <c r="K110" s="52">
        <v>221.67099999999999</v>
      </c>
    </row>
    <row r="111" spans="1:12" s="7" customFormat="1" ht="15.75" thickBot="1" x14ac:dyDescent="0.3">
      <c r="A111" s="87"/>
      <c r="B111" s="84"/>
      <c r="C111" s="63">
        <v>2019</v>
      </c>
      <c r="D111" s="36">
        <f t="shared" si="55"/>
        <v>2637.7510000000002</v>
      </c>
      <c r="E111" s="37">
        <v>6.0830000000000002</v>
      </c>
      <c r="F111" s="38">
        <v>0</v>
      </c>
      <c r="G111" s="39">
        <v>0</v>
      </c>
      <c r="H111" s="35">
        <v>285.17399999999998</v>
      </c>
      <c r="I111" s="39">
        <v>0</v>
      </c>
      <c r="J111" s="35">
        <v>2111.8380000000002</v>
      </c>
      <c r="K111" s="54">
        <v>234.65600000000001</v>
      </c>
    </row>
    <row r="112" spans="1:12" s="7" customFormat="1" ht="15.75" thickBot="1" x14ac:dyDescent="0.3">
      <c r="A112" s="85" t="s">
        <v>5</v>
      </c>
      <c r="B112" s="69" t="s">
        <v>10</v>
      </c>
      <c r="C112" s="70"/>
      <c r="D112" s="47">
        <f>SUM(E112:K112)</f>
        <v>356069.739</v>
      </c>
      <c r="E112" s="47">
        <f>SUM(E113:E115)</f>
        <v>26194.791000000001</v>
      </c>
      <c r="F112" s="47">
        <f t="shared" ref="F112:K112" si="56">SUM(F113:F115)</f>
        <v>0.88700000000000001</v>
      </c>
      <c r="G112" s="47">
        <f t="shared" si="56"/>
        <v>11899.191000000001</v>
      </c>
      <c r="H112" s="47">
        <f t="shared" si="56"/>
        <v>10728.358</v>
      </c>
      <c r="I112" s="47">
        <f t="shared" si="56"/>
        <v>17510.829000000002</v>
      </c>
      <c r="J112" s="47">
        <f t="shared" si="56"/>
        <v>238976.93800000002</v>
      </c>
      <c r="K112" s="48">
        <f t="shared" si="56"/>
        <v>50758.745000000003</v>
      </c>
      <c r="L112" s="7" t="str">
        <f>IF(SUM(D113:D115)&lt;&gt;D112,"Error","")</f>
        <v/>
      </c>
    </row>
    <row r="113" spans="1:11" s="7" customFormat="1" x14ac:dyDescent="0.25">
      <c r="A113" s="86"/>
      <c r="B113" s="71" t="s">
        <v>40</v>
      </c>
      <c r="C113" s="61">
        <v>2021</v>
      </c>
      <c r="D113" s="34">
        <f t="shared" ref="D113:D115" si="57">SUM(E113:K113)</f>
        <v>347727.58</v>
      </c>
      <c r="E113" s="31">
        <v>26144.915000000001</v>
      </c>
      <c r="F113" s="31">
        <v>0.88700000000000001</v>
      </c>
      <c r="G113" s="31">
        <v>11899.191000000001</v>
      </c>
      <c r="H113" s="31">
        <v>10362.298000000001</v>
      </c>
      <c r="I113" s="31">
        <v>17510.829000000002</v>
      </c>
      <c r="J113" s="31">
        <v>231303.70600000001</v>
      </c>
      <c r="K113" s="52">
        <f>50506.641-0.887</f>
        <v>50505.754000000001</v>
      </c>
    </row>
    <row r="114" spans="1:11" s="7" customFormat="1" x14ac:dyDescent="0.25">
      <c r="A114" s="86"/>
      <c r="B114" s="72"/>
      <c r="C114" s="62">
        <v>2020</v>
      </c>
      <c r="D114" s="34">
        <f t="shared" si="57"/>
        <v>5635.3130000000001</v>
      </c>
      <c r="E114" s="31">
        <v>43.792999999999999</v>
      </c>
      <c r="F114" s="32">
        <v>0</v>
      </c>
      <c r="G114" s="32">
        <v>0</v>
      </c>
      <c r="H114" s="31">
        <v>138.13200000000001</v>
      </c>
      <c r="I114" s="32">
        <v>0</v>
      </c>
      <c r="J114" s="31">
        <v>5434.7250000000004</v>
      </c>
      <c r="K114" s="52">
        <v>18.663</v>
      </c>
    </row>
    <row r="115" spans="1:11" s="7" customFormat="1" ht="15.75" thickBot="1" x14ac:dyDescent="0.3">
      <c r="A115" s="88"/>
      <c r="B115" s="89"/>
      <c r="C115" s="64">
        <v>2019</v>
      </c>
      <c r="D115" s="55">
        <f t="shared" si="57"/>
        <v>2706.846</v>
      </c>
      <c r="E115" s="56">
        <v>6.0830000000000002</v>
      </c>
      <c r="F115" s="57">
        <v>0</v>
      </c>
      <c r="G115" s="57">
        <v>0</v>
      </c>
      <c r="H115" s="56">
        <v>227.928</v>
      </c>
      <c r="I115" s="57">
        <v>0</v>
      </c>
      <c r="J115" s="56">
        <v>2238.5070000000001</v>
      </c>
      <c r="K115" s="58">
        <v>234.328</v>
      </c>
    </row>
    <row r="116" spans="1:11" s="7" customFormat="1" x14ac:dyDescent="0.25">
      <c r="E116" s="12"/>
    </row>
    <row r="117" spans="1:11" hidden="1" x14ac:dyDescent="0.25"/>
  </sheetData>
  <sortState ref="C4:K10">
    <sortCondition descending="1" ref="C10"/>
  </sortState>
  <mergeCells count="58">
    <mergeCell ref="A27:A33"/>
    <mergeCell ref="B28:B33"/>
    <mergeCell ref="A47:A53"/>
    <mergeCell ref="B48:B53"/>
    <mergeCell ref="B42:B46"/>
    <mergeCell ref="A34:A40"/>
    <mergeCell ref="B35:B40"/>
    <mergeCell ref="A112:A115"/>
    <mergeCell ref="A92:A96"/>
    <mergeCell ref="A41:A46"/>
    <mergeCell ref="B113:B115"/>
    <mergeCell ref="B93:B96"/>
    <mergeCell ref="A107:A111"/>
    <mergeCell ref="B108:B111"/>
    <mergeCell ref="A86:A91"/>
    <mergeCell ref="B87:B91"/>
    <mergeCell ref="A61:A67"/>
    <mergeCell ref="B62:B67"/>
    <mergeCell ref="A102:A106"/>
    <mergeCell ref="B103:B106"/>
    <mergeCell ref="A80:A85"/>
    <mergeCell ref="B81:B85"/>
    <mergeCell ref="A54:A60"/>
    <mergeCell ref="A97:A101"/>
    <mergeCell ref="B55:B60"/>
    <mergeCell ref="B98:B101"/>
    <mergeCell ref="B92:C92"/>
    <mergeCell ref="B86:C86"/>
    <mergeCell ref="A74:A79"/>
    <mergeCell ref="B75:B79"/>
    <mergeCell ref="A68:A73"/>
    <mergeCell ref="B80:C80"/>
    <mergeCell ref="B74:C74"/>
    <mergeCell ref="B41:C41"/>
    <mergeCell ref="B34:C34"/>
    <mergeCell ref="B27:C27"/>
    <mergeCell ref="B69:B73"/>
    <mergeCell ref="B61:C61"/>
    <mergeCell ref="B54:C54"/>
    <mergeCell ref="B47:C47"/>
    <mergeCell ref="B68:C68"/>
    <mergeCell ref="B112:C112"/>
    <mergeCell ref="B107:C107"/>
    <mergeCell ref="B102:C102"/>
    <mergeCell ref="B97:C97"/>
    <mergeCell ref="A5:A12"/>
    <mergeCell ref="B5:C5"/>
    <mergeCell ref="B6:B12"/>
    <mergeCell ref="A1:K1"/>
    <mergeCell ref="A20:A26"/>
    <mergeCell ref="B21:B26"/>
    <mergeCell ref="E3:K3"/>
    <mergeCell ref="D3:D4"/>
    <mergeCell ref="A3:C4"/>
    <mergeCell ref="A13:A19"/>
    <mergeCell ref="B13:C13"/>
    <mergeCell ref="B14:B19"/>
    <mergeCell ref="B20:C20"/>
  </mergeCells>
  <printOptions horizontalCentered="1"/>
  <pageMargins left="0.59055118110236227" right="0.39370078740157483" top="0.59055118110236227" bottom="0.39370078740157483" header="0.19685039370078741" footer="0.19685039370078741"/>
  <pageSetup paperSize="9" scale="80" fitToHeight="99" orientation="portrait" r:id="rId1"/>
  <rowBreaks count="1" manualBreakCount="1">
    <brk id="60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78"/>
  <sheetViews>
    <sheetView zoomScaleNormal="10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A2" sqref="A2"/>
    </sheetView>
  </sheetViews>
  <sheetFormatPr defaultColWidth="0" defaultRowHeight="15" x14ac:dyDescent="0.25"/>
  <cols>
    <col min="1" max="1" width="30.7109375" style="5" customWidth="1"/>
    <col min="2" max="14" width="10.28515625" style="7" customWidth="1"/>
    <col min="15" max="15" width="2.7109375" style="7" customWidth="1"/>
    <col min="16" max="17" width="0" style="7" hidden="1" customWidth="1"/>
    <col min="18" max="16384" width="9.140625" style="7" hidden="1"/>
  </cols>
  <sheetData>
    <row r="1" spans="1:14" s="4" customFormat="1" x14ac:dyDescent="0.25">
      <c r="A1" s="26" t="s">
        <v>42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 t="s">
        <v>32</v>
      </c>
    </row>
    <row r="2" spans="1:14" x14ac:dyDescent="0.25">
      <c r="A2" s="14"/>
      <c r="B2" s="21" t="s">
        <v>0</v>
      </c>
      <c r="C2" s="21" t="s">
        <v>0</v>
      </c>
      <c r="D2" s="21" t="s">
        <v>0</v>
      </c>
      <c r="E2" s="21" t="s">
        <v>0</v>
      </c>
      <c r="F2" s="21" t="s">
        <v>0</v>
      </c>
      <c r="G2" s="21" t="s">
        <v>0</v>
      </c>
      <c r="H2" s="21" t="s">
        <v>0</v>
      </c>
      <c r="I2" s="22" t="s">
        <v>0</v>
      </c>
      <c r="J2" s="22" t="s">
        <v>0</v>
      </c>
      <c r="K2" s="22" t="s">
        <v>0</v>
      </c>
      <c r="L2" s="22" t="s">
        <v>0</v>
      </c>
      <c r="M2" s="22" t="s">
        <v>0</v>
      </c>
      <c r="N2" s="22" t="s">
        <v>0</v>
      </c>
    </row>
    <row r="3" spans="1:14" x14ac:dyDescent="0.25">
      <c r="A3" s="17"/>
      <c r="B3" s="24">
        <v>46023</v>
      </c>
      <c r="C3" s="24">
        <v>46054</v>
      </c>
      <c r="D3" s="24">
        <v>46082</v>
      </c>
      <c r="E3" s="24">
        <v>46113</v>
      </c>
      <c r="F3" s="24">
        <v>46143</v>
      </c>
      <c r="G3" s="24">
        <v>46174</v>
      </c>
      <c r="H3" s="24">
        <v>46204</v>
      </c>
      <c r="I3" s="24">
        <v>46235</v>
      </c>
      <c r="J3" s="24">
        <v>46266</v>
      </c>
      <c r="K3" s="25">
        <v>46296</v>
      </c>
      <c r="L3" s="25">
        <v>46327</v>
      </c>
      <c r="M3" s="25">
        <v>46357</v>
      </c>
      <c r="N3" s="25">
        <v>46388</v>
      </c>
    </row>
    <row r="4" spans="1:14" ht="25.5" x14ac:dyDescent="0.25">
      <c r="A4" s="6" t="s">
        <v>31</v>
      </c>
      <c r="B4" s="1">
        <f>SUM(B5:B12)</f>
        <v>552620.48199999996</v>
      </c>
      <c r="C4" s="1">
        <f t="shared" ref="C4:N4" si="0">SUM(C5:C12)</f>
        <v>635847.47679999995</v>
      </c>
      <c r="D4" s="1">
        <f t="shared" si="0"/>
        <v>628081.70282000001</v>
      </c>
      <c r="E4" s="1">
        <f t="shared" si="0"/>
        <v>628062.79682000005</v>
      </c>
      <c r="F4" s="1">
        <f t="shared" si="0"/>
        <v>0</v>
      </c>
      <c r="G4" s="1">
        <f t="shared" si="0"/>
        <v>0</v>
      </c>
      <c r="H4" s="1">
        <f t="shared" si="0"/>
        <v>0</v>
      </c>
      <c r="I4" s="1">
        <f t="shared" si="0"/>
        <v>0</v>
      </c>
      <c r="J4" s="1">
        <f t="shared" si="0"/>
        <v>0</v>
      </c>
      <c r="K4" s="1">
        <f t="shared" si="0"/>
        <v>0</v>
      </c>
      <c r="L4" s="1">
        <f t="shared" si="0"/>
        <v>0</v>
      </c>
      <c r="M4" s="1">
        <f t="shared" si="0"/>
        <v>0</v>
      </c>
      <c r="N4" s="1">
        <f t="shared" si="0"/>
        <v>0</v>
      </c>
    </row>
    <row r="5" spans="1:14" x14ac:dyDescent="0.25">
      <c r="A5" s="8" t="s">
        <v>1</v>
      </c>
      <c r="B5" s="2">
        <v>2205.636</v>
      </c>
      <c r="C5" s="2">
        <v>2395.9917099999998</v>
      </c>
      <c r="D5" s="2">
        <v>2048.67434</v>
      </c>
      <c r="E5" s="2">
        <v>1944.8021599999997</v>
      </c>
      <c r="F5" s="2"/>
      <c r="G5" s="2"/>
      <c r="H5" s="2"/>
      <c r="I5" s="2"/>
      <c r="J5" s="2"/>
      <c r="K5" s="2"/>
      <c r="L5" s="2"/>
      <c r="M5" s="2"/>
      <c r="N5" s="2"/>
    </row>
    <row r="6" spans="1:14" x14ac:dyDescent="0.25">
      <c r="A6" s="9" t="s">
        <v>17</v>
      </c>
      <c r="B6" s="28">
        <v>4.2839999999999998</v>
      </c>
      <c r="C6" s="28">
        <v>4.2838900000000004</v>
      </c>
      <c r="D6" s="2">
        <v>4.2838900000000004</v>
      </c>
      <c r="E6" s="28">
        <v>0</v>
      </c>
      <c r="F6" s="2"/>
      <c r="G6" s="2"/>
      <c r="H6" s="28"/>
      <c r="I6" s="28"/>
      <c r="J6" s="28"/>
      <c r="K6" s="2"/>
      <c r="L6" s="28"/>
      <c r="M6" s="28"/>
      <c r="N6" s="28"/>
    </row>
    <row r="7" spans="1:14" x14ac:dyDescent="0.25">
      <c r="A7" s="9" t="s">
        <v>2</v>
      </c>
      <c r="B7" s="3">
        <v>2857.4189999999999</v>
      </c>
      <c r="C7" s="3">
        <v>3370.2119599999992</v>
      </c>
      <c r="D7" s="3">
        <v>2770.25423</v>
      </c>
      <c r="E7" s="3">
        <v>3011.8135900000002</v>
      </c>
      <c r="F7" s="3"/>
      <c r="G7" s="2"/>
      <c r="H7" s="3"/>
      <c r="I7" s="3"/>
      <c r="J7" s="3"/>
      <c r="K7" s="3"/>
      <c r="L7" s="3"/>
      <c r="M7" s="3"/>
      <c r="N7" s="3"/>
    </row>
    <row r="8" spans="1:14" x14ac:dyDescent="0.25">
      <c r="A8" s="9" t="s">
        <v>3</v>
      </c>
      <c r="B8" s="3">
        <v>55521.392</v>
      </c>
      <c r="C8" s="3">
        <v>60644.708929999979</v>
      </c>
      <c r="D8" s="3">
        <v>61129.727820000102</v>
      </c>
      <c r="E8" s="3">
        <v>59825.469749999997</v>
      </c>
      <c r="F8" s="3"/>
      <c r="G8" s="3"/>
      <c r="H8" s="3"/>
      <c r="I8" s="3"/>
      <c r="J8" s="3"/>
      <c r="K8" s="3"/>
      <c r="L8" s="3"/>
      <c r="M8" s="3"/>
      <c r="N8" s="3"/>
    </row>
    <row r="9" spans="1:14" x14ac:dyDescent="0.25">
      <c r="A9" s="9" t="s">
        <v>43</v>
      </c>
      <c r="B9" s="3">
        <v>4326.1099999999997</v>
      </c>
      <c r="C9" s="3">
        <v>7887.3016699999998</v>
      </c>
      <c r="D9" s="3">
        <v>6150.5809800000015</v>
      </c>
      <c r="E9" s="3">
        <v>5886.2573299999995</v>
      </c>
      <c r="F9" s="3"/>
      <c r="G9" s="3"/>
      <c r="H9" s="3"/>
      <c r="I9" s="3"/>
      <c r="J9" s="3"/>
      <c r="K9" s="3"/>
      <c r="L9" s="3"/>
      <c r="M9" s="3"/>
      <c r="N9" s="3"/>
    </row>
    <row r="10" spans="1:14" x14ac:dyDescent="0.25">
      <c r="A10" s="9" t="s">
        <v>44</v>
      </c>
      <c r="B10" s="3">
        <v>12604.800999999999</v>
      </c>
      <c r="C10" s="3">
        <v>16723.687939999989</v>
      </c>
      <c r="D10" s="3">
        <v>12293.805289999998</v>
      </c>
      <c r="E10" s="3">
        <v>13103.488820000002</v>
      </c>
      <c r="F10" s="3"/>
      <c r="G10" s="3"/>
      <c r="H10" s="3"/>
      <c r="I10" s="3"/>
      <c r="J10" s="3"/>
      <c r="K10" s="3"/>
      <c r="L10" s="3"/>
      <c r="M10" s="3"/>
      <c r="N10" s="3"/>
    </row>
    <row r="11" spans="1:14" x14ac:dyDescent="0.25">
      <c r="A11" s="9" t="s">
        <v>18</v>
      </c>
      <c r="B11" s="3">
        <v>428353.89500000002</v>
      </c>
      <c r="C11" s="3">
        <v>486637.75078</v>
      </c>
      <c r="D11" s="3">
        <v>492092.23784999998</v>
      </c>
      <c r="E11" s="3">
        <v>492052.84422999999</v>
      </c>
      <c r="F11" s="3"/>
      <c r="G11" s="3"/>
      <c r="H11" s="3"/>
      <c r="I11" s="3"/>
      <c r="J11" s="3"/>
      <c r="K11" s="3"/>
      <c r="L11" s="3"/>
      <c r="M11" s="3"/>
      <c r="N11" s="3"/>
    </row>
    <row r="12" spans="1:14" x14ac:dyDescent="0.25">
      <c r="A12" s="9" t="s">
        <v>4</v>
      </c>
      <c r="B12" s="3">
        <v>46746.945</v>
      </c>
      <c r="C12" s="3">
        <v>58183.53992000001</v>
      </c>
      <c r="D12" s="3">
        <v>51592.13841999993</v>
      </c>
      <c r="E12" s="3">
        <v>52238.120940000015</v>
      </c>
      <c r="F12" s="3"/>
      <c r="G12" s="3"/>
      <c r="H12" s="3"/>
      <c r="I12" s="3"/>
      <c r="J12" s="3"/>
      <c r="K12" s="3"/>
      <c r="L12" s="3"/>
      <c r="M12" s="3"/>
      <c r="N12" s="3"/>
    </row>
    <row r="13" spans="1:14" x14ac:dyDescent="0.25">
      <c r="A13" s="59"/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</row>
    <row r="14" spans="1:14" s="4" customFormat="1" x14ac:dyDescent="0.25">
      <c r="A14" s="26" t="s">
        <v>23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7" t="s">
        <v>32</v>
      </c>
    </row>
    <row r="15" spans="1:14" x14ac:dyDescent="0.25">
      <c r="A15" s="14"/>
      <c r="B15" s="21" t="s">
        <v>0</v>
      </c>
      <c r="C15" s="21" t="s">
        <v>0</v>
      </c>
      <c r="D15" s="21" t="s">
        <v>0</v>
      </c>
      <c r="E15" s="21" t="s">
        <v>0</v>
      </c>
      <c r="F15" s="21" t="s">
        <v>0</v>
      </c>
      <c r="G15" s="21" t="s">
        <v>0</v>
      </c>
      <c r="H15" s="21" t="s">
        <v>0</v>
      </c>
      <c r="I15" s="22" t="s">
        <v>0</v>
      </c>
      <c r="J15" s="22" t="s">
        <v>0</v>
      </c>
      <c r="K15" s="22" t="s">
        <v>0</v>
      </c>
      <c r="L15" s="22" t="s">
        <v>0</v>
      </c>
      <c r="M15" s="22" t="s">
        <v>0</v>
      </c>
      <c r="N15" s="22" t="s">
        <v>0</v>
      </c>
    </row>
    <row r="16" spans="1:14" x14ac:dyDescent="0.25">
      <c r="A16" s="17"/>
      <c r="B16" s="24">
        <v>45658</v>
      </c>
      <c r="C16" s="24">
        <v>45689</v>
      </c>
      <c r="D16" s="24">
        <v>45717</v>
      </c>
      <c r="E16" s="24">
        <v>45748</v>
      </c>
      <c r="F16" s="24">
        <v>45778</v>
      </c>
      <c r="G16" s="24">
        <v>45809</v>
      </c>
      <c r="H16" s="24">
        <v>45839</v>
      </c>
      <c r="I16" s="24">
        <v>45870</v>
      </c>
      <c r="J16" s="24">
        <v>45901</v>
      </c>
      <c r="K16" s="25">
        <v>45931</v>
      </c>
      <c r="L16" s="25">
        <v>45962</v>
      </c>
      <c r="M16" s="25">
        <v>45992</v>
      </c>
      <c r="N16" s="25">
        <v>46023</v>
      </c>
    </row>
    <row r="17" spans="1:14" ht="25.5" x14ac:dyDescent="0.25">
      <c r="A17" s="6" t="s">
        <v>31</v>
      </c>
      <c r="B17" s="1">
        <f>SUM(B18:B25)</f>
        <v>627295.80131999997</v>
      </c>
      <c r="C17" s="1">
        <f t="shared" ref="C17:N17" si="1">SUM(C18:C25)</f>
        <v>704712.98706000007</v>
      </c>
      <c r="D17" s="1">
        <f t="shared" si="1"/>
        <v>730614.76540999988</v>
      </c>
      <c r="E17" s="1">
        <f t="shared" si="1"/>
        <v>673396.94831000001</v>
      </c>
      <c r="F17" s="1">
        <f t="shared" si="1"/>
        <v>639160.31929000001</v>
      </c>
      <c r="G17" s="1">
        <f t="shared" si="1"/>
        <v>636426.17893000005</v>
      </c>
      <c r="H17" s="1">
        <f t="shared" si="1"/>
        <v>583635.65486999997</v>
      </c>
      <c r="I17" s="1">
        <f t="shared" si="1"/>
        <v>580969.39426000009</v>
      </c>
      <c r="J17" s="1">
        <f t="shared" si="1"/>
        <v>577269.75</v>
      </c>
      <c r="K17" s="1">
        <f t="shared" si="1"/>
        <v>576465.40700000001</v>
      </c>
      <c r="L17" s="1">
        <f t="shared" si="1"/>
        <v>651830.9580000001</v>
      </c>
      <c r="M17" s="1">
        <f t="shared" si="1"/>
        <v>589295.56700000004</v>
      </c>
      <c r="N17" s="1">
        <f t="shared" si="1"/>
        <v>552620.48199999996</v>
      </c>
    </row>
    <row r="18" spans="1:14" x14ac:dyDescent="0.25">
      <c r="A18" s="8" t="s">
        <v>1</v>
      </c>
      <c r="B18" s="2">
        <v>3169.4140000000002</v>
      </c>
      <c r="C18" s="2">
        <v>2495.9540000000002</v>
      </c>
      <c r="D18" s="2">
        <v>2807.7669999999998</v>
      </c>
      <c r="E18" s="2">
        <v>2173.0479999999998</v>
      </c>
      <c r="F18" s="2">
        <v>1865.213</v>
      </c>
      <c r="G18" s="2">
        <v>1714.961</v>
      </c>
      <c r="H18" s="2">
        <v>1750.3889999999999</v>
      </c>
      <c r="I18" s="2">
        <v>1672.768</v>
      </c>
      <c r="J18" s="2">
        <v>1614.2360000000001</v>
      </c>
      <c r="K18" s="2">
        <v>1725.355</v>
      </c>
      <c r="L18" s="2">
        <v>2267.0639999999999</v>
      </c>
      <c r="M18" s="2">
        <v>2216.4720000000002</v>
      </c>
      <c r="N18" s="2">
        <v>2205.636</v>
      </c>
    </row>
    <row r="19" spans="1:14" x14ac:dyDescent="0.25">
      <c r="A19" s="9" t="s">
        <v>17</v>
      </c>
      <c r="B19" s="28">
        <v>0</v>
      </c>
      <c r="C19" s="28">
        <v>0</v>
      </c>
      <c r="D19" s="2">
        <v>1.155</v>
      </c>
      <c r="E19" s="28">
        <v>0</v>
      </c>
      <c r="F19" s="2">
        <v>1.9710000000000001</v>
      </c>
      <c r="G19" s="2">
        <v>0.59199999999999997</v>
      </c>
      <c r="H19" s="28">
        <v>0</v>
      </c>
      <c r="I19" s="28">
        <v>0</v>
      </c>
      <c r="J19" s="28">
        <v>0</v>
      </c>
      <c r="K19" s="2">
        <v>3.2130000000000001</v>
      </c>
      <c r="L19" s="28">
        <v>4.2839999999999998</v>
      </c>
      <c r="M19" s="28">
        <v>4.2839999999999998</v>
      </c>
      <c r="N19" s="28">
        <v>4.2839999999999998</v>
      </c>
    </row>
    <row r="20" spans="1:14" x14ac:dyDescent="0.25">
      <c r="A20" s="9" t="s">
        <v>2</v>
      </c>
      <c r="B20" s="3">
        <v>2746.2739999999999</v>
      </c>
      <c r="C20" s="3">
        <v>1885.28</v>
      </c>
      <c r="D20" s="3">
        <v>2080.5250000000001</v>
      </c>
      <c r="E20" s="3">
        <v>2583.212</v>
      </c>
      <c r="F20" s="3">
        <v>2622.07</v>
      </c>
      <c r="G20" s="2">
        <v>2318.328</v>
      </c>
      <c r="H20" s="3">
        <v>2289.413</v>
      </c>
      <c r="I20" s="3">
        <v>2067.2069999999999</v>
      </c>
      <c r="J20" s="3">
        <v>2387.498</v>
      </c>
      <c r="K20" s="3">
        <v>2118.4650000000001</v>
      </c>
      <c r="L20" s="3">
        <v>2521.7170000000001</v>
      </c>
      <c r="M20" s="3">
        <v>3654.8409999999999</v>
      </c>
      <c r="N20" s="3">
        <v>2857.4189999999999</v>
      </c>
    </row>
    <row r="21" spans="1:14" x14ac:dyDescent="0.25">
      <c r="A21" s="9" t="s">
        <v>3</v>
      </c>
      <c r="B21" s="3">
        <v>56211.42</v>
      </c>
      <c r="C21" s="3">
        <v>59493.887000000002</v>
      </c>
      <c r="D21" s="3">
        <v>62871.360999999997</v>
      </c>
      <c r="E21" s="3">
        <v>61410.35</v>
      </c>
      <c r="F21" s="3">
        <v>60950.097000000002</v>
      </c>
      <c r="G21" s="3">
        <v>63501.453999999998</v>
      </c>
      <c r="H21" s="3">
        <v>61668.239000000001</v>
      </c>
      <c r="I21" s="3">
        <v>61523.953000000001</v>
      </c>
      <c r="J21" s="3">
        <v>59209.53</v>
      </c>
      <c r="K21" s="3">
        <v>59614.595000000001</v>
      </c>
      <c r="L21" s="3">
        <v>57465.762000000002</v>
      </c>
      <c r="M21" s="3">
        <v>56470.305</v>
      </c>
      <c r="N21" s="3">
        <v>55521.392</v>
      </c>
    </row>
    <row r="22" spans="1:14" x14ac:dyDescent="0.25">
      <c r="A22" s="9" t="s">
        <v>43</v>
      </c>
      <c r="B22" s="3">
        <v>2276.058</v>
      </c>
      <c r="C22" s="3">
        <v>15993.47</v>
      </c>
      <c r="D22" s="3">
        <v>14394.174000000001</v>
      </c>
      <c r="E22" s="3">
        <v>11303.099</v>
      </c>
      <c r="F22" s="3">
        <v>10756.151</v>
      </c>
      <c r="G22" s="3">
        <v>8140.6639999999998</v>
      </c>
      <c r="H22" s="3">
        <v>6556.7610000000004</v>
      </c>
      <c r="I22" s="3">
        <v>7023.0789999999997</v>
      </c>
      <c r="J22" s="3">
        <v>6912.7820000000002</v>
      </c>
      <c r="K22" s="3">
        <v>6727.0370000000003</v>
      </c>
      <c r="L22" s="3">
        <v>9729.2440000000006</v>
      </c>
      <c r="M22" s="3">
        <v>9693.4789999999994</v>
      </c>
      <c r="N22" s="3">
        <v>4326.1099999999997</v>
      </c>
    </row>
    <row r="23" spans="1:14" x14ac:dyDescent="0.25">
      <c r="A23" s="9" t="s">
        <v>44</v>
      </c>
      <c r="B23" s="3">
        <v>5969.768</v>
      </c>
      <c r="C23" s="3">
        <v>46508</v>
      </c>
      <c r="D23" s="3">
        <v>54591.071000000004</v>
      </c>
      <c r="E23" s="3">
        <v>44129.279999999999</v>
      </c>
      <c r="F23" s="3">
        <v>35613.06</v>
      </c>
      <c r="G23" s="3">
        <v>29448.795999999998</v>
      </c>
      <c r="H23" s="3">
        <v>22388.344000000001</v>
      </c>
      <c r="I23" s="3">
        <v>20250.740000000002</v>
      </c>
      <c r="J23" s="3">
        <v>18038.973000000002</v>
      </c>
      <c r="K23" s="3">
        <v>20803.612000000001</v>
      </c>
      <c r="L23" s="3">
        <v>33496.667000000001</v>
      </c>
      <c r="M23" s="3">
        <v>35711.917000000001</v>
      </c>
      <c r="N23" s="3">
        <v>12604.800999999999</v>
      </c>
    </row>
    <row r="24" spans="1:14" x14ac:dyDescent="0.25">
      <c r="A24" s="9" t="s">
        <v>18</v>
      </c>
      <c r="B24" s="3">
        <v>511613.82432000001</v>
      </c>
      <c r="C24" s="3">
        <v>529812.06906000001</v>
      </c>
      <c r="D24" s="3">
        <v>543967.87040999997</v>
      </c>
      <c r="E24" s="3">
        <v>506376.01331000001</v>
      </c>
      <c r="F24" s="3">
        <v>491015.59529000003</v>
      </c>
      <c r="G24" s="3">
        <v>497439.17093000002</v>
      </c>
      <c r="H24" s="3">
        <v>453099.88987000001</v>
      </c>
      <c r="I24" s="3">
        <v>452854.07526000001</v>
      </c>
      <c r="J24" s="3">
        <v>453520.90700000001</v>
      </c>
      <c r="K24" s="3">
        <v>441199.93199999997</v>
      </c>
      <c r="L24" s="3">
        <v>498842.91</v>
      </c>
      <c r="M24" s="3">
        <v>431962.90500000003</v>
      </c>
      <c r="N24" s="3">
        <v>428353.89500000002</v>
      </c>
    </row>
    <row r="25" spans="1:14" x14ac:dyDescent="0.25">
      <c r="A25" s="9" t="s">
        <v>4</v>
      </c>
      <c r="B25" s="3">
        <v>45309.042999999998</v>
      </c>
      <c r="C25" s="3">
        <v>48524.326999999997</v>
      </c>
      <c r="D25" s="3">
        <v>49900.841999999997</v>
      </c>
      <c r="E25" s="3">
        <v>45421.946000000004</v>
      </c>
      <c r="F25" s="3">
        <v>36336.161999999997</v>
      </c>
      <c r="G25" s="3">
        <v>33862.213000000003</v>
      </c>
      <c r="H25" s="3">
        <v>35882.618999999999</v>
      </c>
      <c r="I25" s="3">
        <v>35577.572</v>
      </c>
      <c r="J25" s="3">
        <v>35585.824000000001</v>
      </c>
      <c r="K25" s="3">
        <v>44273.197999999997</v>
      </c>
      <c r="L25" s="3">
        <v>47503.31</v>
      </c>
      <c r="M25" s="3">
        <v>49581.364000000001</v>
      </c>
      <c r="N25" s="3">
        <v>46746.945</v>
      </c>
    </row>
    <row r="26" spans="1:14" x14ac:dyDescent="0.25">
      <c r="A26" s="65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</row>
    <row r="27" spans="1:14" s="4" customFormat="1" x14ac:dyDescent="0.25">
      <c r="A27" s="26" t="s">
        <v>22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7" t="s">
        <v>32</v>
      </c>
    </row>
    <row r="28" spans="1:14" x14ac:dyDescent="0.25">
      <c r="A28" s="14"/>
      <c r="B28" s="21" t="s">
        <v>0</v>
      </c>
      <c r="C28" s="21" t="s">
        <v>0</v>
      </c>
      <c r="D28" s="21" t="s">
        <v>0</v>
      </c>
      <c r="E28" s="21" t="s">
        <v>0</v>
      </c>
      <c r="F28" s="21" t="s">
        <v>0</v>
      </c>
      <c r="G28" s="21" t="s">
        <v>0</v>
      </c>
      <c r="H28" s="21" t="s">
        <v>0</v>
      </c>
      <c r="I28" s="22" t="s">
        <v>0</v>
      </c>
      <c r="J28" s="22" t="s">
        <v>0</v>
      </c>
      <c r="K28" s="22" t="s">
        <v>0</v>
      </c>
      <c r="L28" s="22" t="s">
        <v>0</v>
      </c>
      <c r="M28" s="22" t="s">
        <v>0</v>
      </c>
      <c r="N28" s="22" t="s">
        <v>0</v>
      </c>
    </row>
    <row r="29" spans="1:14" x14ac:dyDescent="0.25">
      <c r="A29" s="17"/>
      <c r="B29" s="24">
        <v>45292</v>
      </c>
      <c r="C29" s="24">
        <v>45323</v>
      </c>
      <c r="D29" s="24">
        <v>45352</v>
      </c>
      <c r="E29" s="24">
        <v>45383</v>
      </c>
      <c r="F29" s="24">
        <v>45413</v>
      </c>
      <c r="G29" s="24">
        <v>45444</v>
      </c>
      <c r="H29" s="24">
        <v>45474</v>
      </c>
      <c r="I29" s="24">
        <v>45505</v>
      </c>
      <c r="J29" s="24">
        <v>45536</v>
      </c>
      <c r="K29" s="25">
        <v>45566</v>
      </c>
      <c r="L29" s="25">
        <v>45597</v>
      </c>
      <c r="M29" s="25">
        <v>45627</v>
      </c>
      <c r="N29" s="25">
        <v>45658</v>
      </c>
    </row>
    <row r="30" spans="1:14" ht="25.5" x14ac:dyDescent="0.25">
      <c r="A30" s="6" t="s">
        <v>31</v>
      </c>
      <c r="B30" s="1">
        <f>SUM(B31:B38)</f>
        <v>491136.95264999999</v>
      </c>
      <c r="C30" s="1">
        <f t="shared" ref="C30:N30" si="2">SUM(C31:C38)</f>
        <v>542751.12005999999</v>
      </c>
      <c r="D30" s="1">
        <f t="shared" si="2"/>
        <v>497288.25235000002</v>
      </c>
      <c r="E30" s="1">
        <f t="shared" si="2"/>
        <v>496165.48601999995</v>
      </c>
      <c r="F30" s="1">
        <f t="shared" si="2"/>
        <v>442623.18198999995</v>
      </c>
      <c r="G30" s="1">
        <f t="shared" si="2"/>
        <v>430752.43842000008</v>
      </c>
      <c r="H30" s="1">
        <f t="shared" si="2"/>
        <v>514003.75296000007</v>
      </c>
      <c r="I30" s="1">
        <f t="shared" si="2"/>
        <v>515644.61242999998</v>
      </c>
      <c r="J30" s="1">
        <f>SUM(J31:J38)</f>
        <v>561010.61032000009</v>
      </c>
      <c r="K30" s="1">
        <f t="shared" si="2"/>
        <v>554803.20178</v>
      </c>
      <c r="L30" s="1">
        <f t="shared" si="2"/>
        <v>595336.35034999996</v>
      </c>
      <c r="M30" s="1">
        <f t="shared" si="2"/>
        <v>652617.17677000002</v>
      </c>
      <c r="N30" s="1">
        <f t="shared" si="2"/>
        <v>627295.80131999997</v>
      </c>
    </row>
    <row r="31" spans="1:14" x14ac:dyDescent="0.25">
      <c r="A31" s="8" t="s">
        <v>1</v>
      </c>
      <c r="B31" s="2">
        <v>6654.5379999999996</v>
      </c>
      <c r="C31" s="2">
        <v>5086.6459999999997</v>
      </c>
      <c r="D31" s="2">
        <v>3677.502</v>
      </c>
      <c r="E31" s="2">
        <v>3831.7190000000001</v>
      </c>
      <c r="F31" s="2">
        <v>2898.674</v>
      </c>
      <c r="G31" s="2">
        <v>2002.972</v>
      </c>
      <c r="H31" s="2">
        <v>2191.9409999999998</v>
      </c>
      <c r="I31" s="2">
        <v>2474.2930000000001</v>
      </c>
      <c r="J31" s="2">
        <v>2643.4839999999999</v>
      </c>
      <c r="K31" s="2">
        <v>2429.9189999999999</v>
      </c>
      <c r="L31" s="2">
        <v>2685.3980000000001</v>
      </c>
      <c r="M31" s="2">
        <v>2837.0709999999999</v>
      </c>
      <c r="N31" s="2">
        <v>3169.4140000000002</v>
      </c>
    </row>
    <row r="32" spans="1:14" x14ac:dyDescent="0.25">
      <c r="A32" s="9" t="s">
        <v>17</v>
      </c>
      <c r="B32" s="28">
        <v>0</v>
      </c>
      <c r="C32" s="28">
        <v>0</v>
      </c>
      <c r="D32" s="28">
        <v>0</v>
      </c>
      <c r="E32" s="28">
        <v>0</v>
      </c>
      <c r="F32" s="28">
        <v>0</v>
      </c>
      <c r="G32" s="2">
        <v>0.34599999999999997</v>
      </c>
      <c r="H32" s="28">
        <v>0</v>
      </c>
      <c r="I32" s="2">
        <v>0.65800000000000003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</row>
    <row r="33" spans="1:14" x14ac:dyDescent="0.25">
      <c r="A33" s="9" t="s">
        <v>2</v>
      </c>
      <c r="B33" s="3">
        <v>1540.134</v>
      </c>
      <c r="C33" s="3">
        <v>1882.039</v>
      </c>
      <c r="D33" s="3">
        <v>1417.355</v>
      </c>
      <c r="E33" s="3">
        <v>1377.34</v>
      </c>
      <c r="F33" s="3">
        <v>1126.3</v>
      </c>
      <c r="G33" s="3">
        <v>909.85699999999997</v>
      </c>
      <c r="H33" s="3">
        <v>1020.8680000000001</v>
      </c>
      <c r="I33" s="3">
        <v>1323.5840000000001</v>
      </c>
      <c r="J33" s="3">
        <v>1314.8879999999999</v>
      </c>
      <c r="K33" s="3">
        <v>1581.194</v>
      </c>
      <c r="L33" s="3">
        <v>2484.1280000000002</v>
      </c>
      <c r="M33" s="3">
        <v>3402.0650000000001</v>
      </c>
      <c r="N33" s="3">
        <v>2746.2739999999999</v>
      </c>
    </row>
    <row r="34" spans="1:14" x14ac:dyDescent="0.25">
      <c r="A34" s="9" t="s">
        <v>3</v>
      </c>
      <c r="B34" s="3">
        <v>16448.773000000001</v>
      </c>
      <c r="C34" s="3">
        <v>18223.036</v>
      </c>
      <c r="D34" s="3">
        <v>29312.722000000002</v>
      </c>
      <c r="E34" s="3">
        <v>40114.947999999997</v>
      </c>
      <c r="F34" s="3">
        <v>48484.837</v>
      </c>
      <c r="G34" s="3">
        <v>54174.050999999999</v>
      </c>
      <c r="H34" s="3">
        <v>55725.78</v>
      </c>
      <c r="I34" s="3">
        <v>54692.447</v>
      </c>
      <c r="J34" s="3">
        <v>57485.436000000002</v>
      </c>
      <c r="K34" s="3">
        <v>56475.661</v>
      </c>
      <c r="L34" s="3">
        <v>58314.860999999997</v>
      </c>
      <c r="M34" s="3">
        <v>61160.241999999998</v>
      </c>
      <c r="N34" s="3">
        <v>56211.42</v>
      </c>
    </row>
    <row r="35" spans="1:14" x14ac:dyDescent="0.25">
      <c r="A35" s="9" t="s">
        <v>43</v>
      </c>
      <c r="B35" s="3">
        <v>6040.7190000000001</v>
      </c>
      <c r="C35" s="3">
        <v>11915.058000000001</v>
      </c>
      <c r="D35" s="3">
        <v>10974.04</v>
      </c>
      <c r="E35" s="3">
        <v>8935.1470000000008</v>
      </c>
      <c r="F35" s="3">
        <v>6530.1769999999997</v>
      </c>
      <c r="G35" s="3">
        <v>4020.953</v>
      </c>
      <c r="H35" s="3">
        <v>4303.2470000000003</v>
      </c>
      <c r="I35" s="3">
        <v>4562.4260000000004</v>
      </c>
      <c r="J35" s="3">
        <v>5008.9399999999996</v>
      </c>
      <c r="K35" s="3">
        <v>5686.4650000000001</v>
      </c>
      <c r="L35" s="3">
        <v>8149.1790000000001</v>
      </c>
      <c r="M35" s="3">
        <v>9773.6149999999998</v>
      </c>
      <c r="N35" s="3">
        <v>2276.058</v>
      </c>
    </row>
    <row r="36" spans="1:14" x14ac:dyDescent="0.25">
      <c r="A36" s="9" t="s">
        <v>44</v>
      </c>
      <c r="B36" s="3">
        <v>4610.0649999999996</v>
      </c>
      <c r="C36" s="3">
        <v>32103.695</v>
      </c>
      <c r="D36" s="3">
        <v>29447.915000000001</v>
      </c>
      <c r="E36" s="3">
        <v>27420.36</v>
      </c>
      <c r="F36" s="3">
        <v>20990.741999999998</v>
      </c>
      <c r="G36" s="3">
        <v>18312.742999999999</v>
      </c>
      <c r="H36" s="3">
        <v>15150.494000000001</v>
      </c>
      <c r="I36" s="3">
        <v>13687.93</v>
      </c>
      <c r="J36" s="3">
        <v>16291.615</v>
      </c>
      <c r="K36" s="3">
        <v>19891.810000000001</v>
      </c>
      <c r="L36" s="3">
        <v>29069.26</v>
      </c>
      <c r="M36" s="3">
        <v>39862.197</v>
      </c>
      <c r="N36" s="3">
        <v>5969.768</v>
      </c>
    </row>
    <row r="37" spans="1:14" x14ac:dyDescent="0.25">
      <c r="A37" s="9" t="s">
        <v>18</v>
      </c>
      <c r="B37" s="3">
        <v>416795.38565000001</v>
      </c>
      <c r="C37" s="3">
        <v>432517.96205999999</v>
      </c>
      <c r="D37" s="3">
        <v>382654.86535000004</v>
      </c>
      <c r="E37" s="3">
        <v>377099.65101999999</v>
      </c>
      <c r="F37" s="3">
        <v>334573.16699</v>
      </c>
      <c r="G37" s="3">
        <v>325019.99642000004</v>
      </c>
      <c r="H37" s="3">
        <v>405632.10696000006</v>
      </c>
      <c r="I37" s="3">
        <v>411519.09343000001</v>
      </c>
      <c r="J37" s="3">
        <v>445750.41132000001</v>
      </c>
      <c r="K37" s="3">
        <v>436006.26777999999</v>
      </c>
      <c r="L37" s="3">
        <v>461935.50634999998</v>
      </c>
      <c r="M37" s="3">
        <v>494831.78976999997</v>
      </c>
      <c r="N37" s="3">
        <v>511613.82432000001</v>
      </c>
    </row>
    <row r="38" spans="1:14" x14ac:dyDescent="0.25">
      <c r="A38" s="9" t="s">
        <v>4</v>
      </c>
      <c r="B38" s="3">
        <v>39047.338000000003</v>
      </c>
      <c r="C38" s="3">
        <v>41022.684000000001</v>
      </c>
      <c r="D38" s="3">
        <v>39803.853000000003</v>
      </c>
      <c r="E38" s="3">
        <v>37386.321000000004</v>
      </c>
      <c r="F38" s="3">
        <v>28019.285</v>
      </c>
      <c r="G38" s="3">
        <v>26311.52</v>
      </c>
      <c r="H38" s="3">
        <v>29979.315999999999</v>
      </c>
      <c r="I38" s="3">
        <v>27384.181</v>
      </c>
      <c r="J38" s="3">
        <v>32515.835999999999</v>
      </c>
      <c r="K38" s="3">
        <v>32731.884999999998</v>
      </c>
      <c r="L38" s="3">
        <v>32698.018</v>
      </c>
      <c r="M38" s="3">
        <v>40750.197</v>
      </c>
      <c r="N38" s="3">
        <v>45309.042999999998</v>
      </c>
    </row>
    <row r="40" spans="1:14" s="4" customFormat="1" x14ac:dyDescent="0.25">
      <c r="A40" s="26" t="s">
        <v>20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7" t="s">
        <v>32</v>
      </c>
    </row>
    <row r="41" spans="1:14" x14ac:dyDescent="0.25">
      <c r="A41" s="14"/>
      <c r="B41" s="21" t="s">
        <v>0</v>
      </c>
      <c r="C41" s="21" t="s">
        <v>0</v>
      </c>
      <c r="D41" s="21" t="s">
        <v>0</v>
      </c>
      <c r="E41" s="21" t="s">
        <v>0</v>
      </c>
      <c r="F41" s="21" t="s">
        <v>0</v>
      </c>
      <c r="G41" s="21" t="s">
        <v>0</v>
      </c>
      <c r="H41" s="21" t="s">
        <v>0</v>
      </c>
      <c r="I41" s="22" t="s">
        <v>0</v>
      </c>
      <c r="J41" s="22" t="s">
        <v>0</v>
      </c>
      <c r="K41" s="22" t="s">
        <v>0</v>
      </c>
      <c r="L41" s="22" t="s">
        <v>0</v>
      </c>
      <c r="M41" s="22" t="s">
        <v>0</v>
      </c>
      <c r="N41" s="22" t="s">
        <v>0</v>
      </c>
    </row>
    <row r="42" spans="1:14" x14ac:dyDescent="0.25">
      <c r="A42" s="17"/>
      <c r="B42" s="24">
        <v>44927</v>
      </c>
      <c r="C42" s="24">
        <v>44958</v>
      </c>
      <c r="D42" s="24">
        <v>44986</v>
      </c>
      <c r="E42" s="24">
        <v>45017</v>
      </c>
      <c r="F42" s="24">
        <v>45047</v>
      </c>
      <c r="G42" s="24">
        <v>45078</v>
      </c>
      <c r="H42" s="24">
        <v>45108</v>
      </c>
      <c r="I42" s="24">
        <v>45139</v>
      </c>
      <c r="J42" s="24">
        <v>45170</v>
      </c>
      <c r="K42" s="25">
        <v>45200</v>
      </c>
      <c r="L42" s="25">
        <v>45231</v>
      </c>
      <c r="M42" s="25">
        <v>45261</v>
      </c>
      <c r="N42" s="25">
        <v>45292</v>
      </c>
    </row>
    <row r="43" spans="1:14" ht="25.5" x14ac:dyDescent="0.25">
      <c r="A43" s="6" t="s">
        <v>31</v>
      </c>
      <c r="B43" s="1">
        <f>SUM(B44:B51)</f>
        <v>301463.59999999998</v>
      </c>
      <c r="C43" s="1">
        <f t="shared" ref="C43:M43" si="3">SUM(C44:C51)</f>
        <v>349189.2</v>
      </c>
      <c r="D43" s="1">
        <f t="shared" si="3"/>
        <v>364031.6</v>
      </c>
      <c r="E43" s="1">
        <f t="shared" si="3"/>
        <v>356913.1</v>
      </c>
      <c r="F43" s="1">
        <f t="shared" si="3"/>
        <v>351924.8</v>
      </c>
      <c r="G43" s="1">
        <f t="shared" si="3"/>
        <v>316385.5</v>
      </c>
      <c r="H43" s="1">
        <f t="shared" si="3"/>
        <v>373480.9</v>
      </c>
      <c r="I43" s="1">
        <f t="shared" si="3"/>
        <v>396292.8</v>
      </c>
      <c r="J43" s="1">
        <f t="shared" si="3"/>
        <v>419351.3</v>
      </c>
      <c r="K43" s="1">
        <f t="shared" si="3"/>
        <v>414532.07299999997</v>
      </c>
      <c r="L43" s="1">
        <f t="shared" si="3"/>
        <v>445701.37729999993</v>
      </c>
      <c r="M43" s="1">
        <f t="shared" si="3"/>
        <v>488405.59937000001</v>
      </c>
      <c r="N43" s="1">
        <f>SUM(N44:N51)</f>
        <v>491136.95264999999</v>
      </c>
    </row>
    <row r="44" spans="1:14" x14ac:dyDescent="0.25">
      <c r="A44" s="8" t="s">
        <v>1</v>
      </c>
      <c r="B44" s="2">
        <v>14977.5</v>
      </c>
      <c r="C44" s="2">
        <v>14730.6</v>
      </c>
      <c r="D44" s="2">
        <v>14299.2</v>
      </c>
      <c r="E44" s="2">
        <v>15514.2</v>
      </c>
      <c r="F44" s="2">
        <v>10272.9</v>
      </c>
      <c r="G44" s="2">
        <v>9363.2000000000007</v>
      </c>
      <c r="H44" s="2">
        <v>8584</v>
      </c>
      <c r="I44" s="2">
        <v>9180.6</v>
      </c>
      <c r="J44" s="2">
        <v>10041.1</v>
      </c>
      <c r="K44" s="2">
        <v>7213.2870000000003</v>
      </c>
      <c r="L44" s="2">
        <v>7943.9340000000002</v>
      </c>
      <c r="M44" s="2">
        <v>6388.12</v>
      </c>
      <c r="N44" s="2">
        <v>6654.5379999999996</v>
      </c>
    </row>
    <row r="45" spans="1:14" x14ac:dyDescent="0.25">
      <c r="A45" s="9" t="s">
        <v>17</v>
      </c>
      <c r="B45" s="28">
        <v>0</v>
      </c>
      <c r="C45" s="28">
        <v>0</v>
      </c>
      <c r="D45" s="28">
        <v>0</v>
      </c>
      <c r="E45" s="2">
        <v>0.1</v>
      </c>
      <c r="F45" s="2">
        <v>0.3</v>
      </c>
      <c r="G45" s="2">
        <v>0.3</v>
      </c>
      <c r="H45" s="2">
        <v>0.3</v>
      </c>
      <c r="I45" s="2">
        <v>0.3</v>
      </c>
      <c r="J45" s="2">
        <v>0.8</v>
      </c>
      <c r="K45" s="28">
        <v>0</v>
      </c>
      <c r="L45" s="28">
        <v>0</v>
      </c>
      <c r="M45" s="2">
        <v>0.27300000000000002</v>
      </c>
      <c r="N45" s="28">
        <v>0</v>
      </c>
    </row>
    <row r="46" spans="1:14" x14ac:dyDescent="0.25">
      <c r="A46" s="9" t="s">
        <v>2</v>
      </c>
      <c r="B46" s="3">
        <v>1371.8</v>
      </c>
      <c r="C46" s="3">
        <v>1881.1</v>
      </c>
      <c r="D46" s="3">
        <v>1933.9</v>
      </c>
      <c r="E46" s="3">
        <v>1270.5</v>
      </c>
      <c r="F46" s="3">
        <v>1283.8</v>
      </c>
      <c r="G46" s="3">
        <v>1193</v>
      </c>
      <c r="H46" s="3">
        <v>1056.4000000000001</v>
      </c>
      <c r="I46" s="3">
        <v>1338.4</v>
      </c>
      <c r="J46" s="3">
        <v>1474.8</v>
      </c>
      <c r="K46" s="3">
        <v>2338.6869999999999</v>
      </c>
      <c r="L46" s="3">
        <v>2331.8330000000001</v>
      </c>
      <c r="M46" s="3">
        <v>2426.2809999999999</v>
      </c>
      <c r="N46" s="3">
        <v>1540.134</v>
      </c>
    </row>
    <row r="47" spans="1:14" x14ac:dyDescent="0.25">
      <c r="A47" s="9" t="s">
        <v>3</v>
      </c>
      <c r="B47" s="3">
        <v>12323</v>
      </c>
      <c r="C47" s="3">
        <v>14098.9</v>
      </c>
      <c r="D47" s="3">
        <v>15760.5</v>
      </c>
      <c r="E47" s="3">
        <v>14533.6</v>
      </c>
      <c r="F47" s="3">
        <v>15295.2</v>
      </c>
      <c r="G47" s="3">
        <v>13275.3</v>
      </c>
      <c r="H47" s="3">
        <v>15512.2</v>
      </c>
      <c r="I47" s="3">
        <v>14090.3</v>
      </c>
      <c r="J47" s="3">
        <v>16359.8</v>
      </c>
      <c r="K47" s="3">
        <v>16063.528</v>
      </c>
      <c r="L47" s="3">
        <v>16989.899000000001</v>
      </c>
      <c r="M47" s="3">
        <v>19526.168000000001</v>
      </c>
      <c r="N47" s="3">
        <v>16448.773000000001</v>
      </c>
    </row>
    <row r="48" spans="1:14" x14ac:dyDescent="0.25">
      <c r="A48" s="9" t="s">
        <v>43</v>
      </c>
      <c r="B48" s="3">
        <v>3740.1</v>
      </c>
      <c r="C48" s="3">
        <v>13274.2</v>
      </c>
      <c r="D48" s="3">
        <v>15810.7</v>
      </c>
      <c r="E48" s="3">
        <v>12488.2</v>
      </c>
      <c r="F48" s="3">
        <v>12301.1</v>
      </c>
      <c r="G48" s="3">
        <v>13208.7</v>
      </c>
      <c r="H48" s="3">
        <v>10609.6</v>
      </c>
      <c r="I48" s="3">
        <v>10715</v>
      </c>
      <c r="J48" s="3">
        <v>9793.6</v>
      </c>
      <c r="K48" s="3">
        <v>10834.842000000001</v>
      </c>
      <c r="L48" s="3">
        <v>11496.227000000001</v>
      </c>
      <c r="M48" s="3">
        <v>13421.325000000001</v>
      </c>
      <c r="N48" s="3">
        <v>6040.7190000000001</v>
      </c>
    </row>
    <row r="49" spans="1:14" x14ac:dyDescent="0.25">
      <c r="A49" s="9" t="s">
        <v>44</v>
      </c>
      <c r="B49" s="3">
        <v>3474.6</v>
      </c>
      <c r="C49" s="3">
        <v>23436.9</v>
      </c>
      <c r="D49" s="3">
        <v>28415.5</v>
      </c>
      <c r="E49" s="3">
        <v>28244.9</v>
      </c>
      <c r="F49" s="3">
        <v>26022.9</v>
      </c>
      <c r="G49" s="3">
        <v>21975.7</v>
      </c>
      <c r="H49" s="3">
        <v>15611.5</v>
      </c>
      <c r="I49" s="3">
        <v>14732.1</v>
      </c>
      <c r="J49" s="3">
        <v>14252.1</v>
      </c>
      <c r="K49" s="3">
        <v>16893.571</v>
      </c>
      <c r="L49" s="3">
        <v>21817.973999999998</v>
      </c>
      <c r="M49" s="3">
        <v>27838.946</v>
      </c>
      <c r="N49" s="3">
        <v>4610.0649999999996</v>
      </c>
    </row>
    <row r="50" spans="1:14" x14ac:dyDescent="0.25">
      <c r="A50" s="9" t="s">
        <v>18</v>
      </c>
      <c r="B50" s="3">
        <v>233524.4</v>
      </c>
      <c r="C50" s="3">
        <v>233524.4</v>
      </c>
      <c r="D50" s="3">
        <v>252906.6</v>
      </c>
      <c r="E50" s="3">
        <v>256429.3</v>
      </c>
      <c r="F50" s="3">
        <v>258379.3</v>
      </c>
      <c r="G50" s="3">
        <v>236244.8</v>
      </c>
      <c r="H50" s="3">
        <v>299777.09999999998</v>
      </c>
      <c r="I50" s="3">
        <v>323285.7</v>
      </c>
      <c r="J50" s="3">
        <v>341253.7</v>
      </c>
      <c r="K50" s="3">
        <v>334379.66399999999</v>
      </c>
      <c r="L50" s="3">
        <v>352232.18729999999</v>
      </c>
      <c r="M50" s="3">
        <v>385353.91236999998</v>
      </c>
      <c r="N50" s="3">
        <v>416795.38565000001</v>
      </c>
    </row>
    <row r="51" spans="1:14" x14ac:dyDescent="0.25">
      <c r="A51" s="9" t="s">
        <v>4</v>
      </c>
      <c r="B51" s="3">
        <v>32052.199999999953</v>
      </c>
      <c r="C51" s="3">
        <v>48243.100000000035</v>
      </c>
      <c r="D51" s="3">
        <v>34905.199999999953</v>
      </c>
      <c r="E51" s="3">
        <v>28432.299999999988</v>
      </c>
      <c r="F51" s="3">
        <v>28369.299999999988</v>
      </c>
      <c r="G51" s="3">
        <v>21124.5</v>
      </c>
      <c r="H51" s="3">
        <v>22329.800000000047</v>
      </c>
      <c r="I51" s="3">
        <v>22950.399999999965</v>
      </c>
      <c r="J51" s="3">
        <v>26175.399999999965</v>
      </c>
      <c r="K51" s="3">
        <v>26808.494000000006</v>
      </c>
      <c r="L51" s="3">
        <v>32889.322999999997</v>
      </c>
      <c r="M51" s="3">
        <v>33450.574000000001</v>
      </c>
      <c r="N51" s="3">
        <v>39047.338000000003</v>
      </c>
    </row>
    <row r="52" spans="1:14" x14ac:dyDescent="0.25"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3"/>
      <c r="M52" s="13"/>
      <c r="N52" s="13"/>
    </row>
    <row r="53" spans="1:14" s="4" customFormat="1" x14ac:dyDescent="0.25">
      <c r="A53" s="26" t="s">
        <v>19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7" t="s">
        <v>32</v>
      </c>
    </row>
    <row r="54" spans="1:14" x14ac:dyDescent="0.25">
      <c r="A54" s="14"/>
      <c r="B54" s="20" t="s">
        <v>0</v>
      </c>
      <c r="C54" s="21" t="s">
        <v>0</v>
      </c>
      <c r="D54" s="21" t="s">
        <v>0</v>
      </c>
      <c r="E54" s="21" t="s">
        <v>0</v>
      </c>
      <c r="F54" s="21" t="s">
        <v>0</v>
      </c>
      <c r="G54" s="21" t="s">
        <v>0</v>
      </c>
      <c r="H54" s="21" t="s">
        <v>0</v>
      </c>
      <c r="I54" s="22" t="s">
        <v>0</v>
      </c>
      <c r="J54" s="22" t="s">
        <v>0</v>
      </c>
      <c r="K54" s="22" t="s">
        <v>0</v>
      </c>
      <c r="L54" s="22" t="s">
        <v>0</v>
      </c>
      <c r="M54" s="22" t="s">
        <v>0</v>
      </c>
      <c r="N54" s="22" t="s">
        <v>0</v>
      </c>
    </row>
    <row r="55" spans="1:14" x14ac:dyDescent="0.25">
      <c r="A55" s="17"/>
      <c r="B55" s="23">
        <v>44562</v>
      </c>
      <c r="C55" s="24">
        <v>44593</v>
      </c>
      <c r="D55" s="24">
        <v>44621</v>
      </c>
      <c r="E55" s="24">
        <v>44652</v>
      </c>
      <c r="F55" s="24">
        <v>44682</v>
      </c>
      <c r="G55" s="24">
        <v>44713</v>
      </c>
      <c r="H55" s="24">
        <v>44743</v>
      </c>
      <c r="I55" s="24">
        <v>44774</v>
      </c>
      <c r="J55" s="24">
        <v>44805</v>
      </c>
      <c r="K55" s="25">
        <v>44835</v>
      </c>
      <c r="L55" s="25">
        <v>44866</v>
      </c>
      <c r="M55" s="25">
        <v>44896</v>
      </c>
      <c r="N55" s="25">
        <v>44927</v>
      </c>
    </row>
    <row r="56" spans="1:14" ht="25.5" x14ac:dyDescent="0.25">
      <c r="A56" s="6" t="s">
        <v>31</v>
      </c>
      <c r="B56" s="1">
        <f>SUM(B57:B64)</f>
        <v>356069.7</v>
      </c>
      <c r="C56" s="1">
        <f t="shared" ref="C56:N56" si="4">SUM(C57:C64)</f>
        <v>382371.2</v>
      </c>
      <c r="D56" s="1">
        <f t="shared" si="4"/>
        <v>379220.7</v>
      </c>
      <c r="E56" s="1">
        <f t="shared" si="4"/>
        <v>386192.4</v>
      </c>
      <c r="F56" s="1">
        <f t="shared" si="4"/>
        <v>357989.4</v>
      </c>
      <c r="G56" s="1">
        <f t="shared" si="4"/>
        <v>315515.7</v>
      </c>
      <c r="H56" s="1">
        <f t="shared" si="4"/>
        <v>287713.09999999998</v>
      </c>
      <c r="I56" s="1">
        <f t="shared" si="4"/>
        <v>291281.90000000002</v>
      </c>
      <c r="J56" s="1">
        <f t="shared" si="4"/>
        <v>292899</v>
      </c>
      <c r="K56" s="1">
        <f t="shared" si="4"/>
        <v>294559.09999999998</v>
      </c>
      <c r="L56" s="1">
        <f t="shared" si="4"/>
        <v>321059.3</v>
      </c>
      <c r="M56" s="1">
        <f t="shared" si="4"/>
        <v>333277</v>
      </c>
      <c r="N56" s="1">
        <f t="shared" si="4"/>
        <v>301463.59999999998</v>
      </c>
    </row>
    <row r="57" spans="1:14" x14ac:dyDescent="0.25">
      <c r="A57" s="8" t="s">
        <v>1</v>
      </c>
      <c r="B57" s="2">
        <v>32715.5</v>
      </c>
      <c r="C57" s="2">
        <v>25385.4</v>
      </c>
      <c r="D57" s="2">
        <v>23159.5</v>
      </c>
      <c r="E57" s="2">
        <v>18799.2</v>
      </c>
      <c r="F57" s="2">
        <v>20164.599999999999</v>
      </c>
      <c r="G57" s="2">
        <v>20736</v>
      </c>
      <c r="H57" s="2">
        <v>18277.7</v>
      </c>
      <c r="I57" s="2">
        <v>17871.3</v>
      </c>
      <c r="J57" s="2">
        <v>18288.400000000001</v>
      </c>
      <c r="K57" s="2">
        <v>16286.3</v>
      </c>
      <c r="L57" s="2">
        <v>16662.900000000001</v>
      </c>
      <c r="M57" s="2">
        <v>14934.3</v>
      </c>
      <c r="N57" s="2">
        <v>14977.5</v>
      </c>
    </row>
    <row r="58" spans="1:14" x14ac:dyDescent="0.25">
      <c r="A58" s="9" t="s">
        <v>17</v>
      </c>
      <c r="B58" s="28">
        <v>0</v>
      </c>
      <c r="C58" s="28">
        <v>0</v>
      </c>
      <c r="D58" s="28">
        <v>0</v>
      </c>
      <c r="E58" s="28">
        <v>0</v>
      </c>
      <c r="F58" s="2">
        <v>3</v>
      </c>
      <c r="G58" s="28">
        <v>0</v>
      </c>
      <c r="H58" s="28">
        <v>0</v>
      </c>
      <c r="I58" s="2">
        <v>0.5</v>
      </c>
      <c r="J58" s="28">
        <v>0</v>
      </c>
      <c r="K58" s="28">
        <v>0</v>
      </c>
      <c r="L58" s="28">
        <v>0</v>
      </c>
      <c r="M58" s="2">
        <v>0.3</v>
      </c>
      <c r="N58" s="28">
        <v>0</v>
      </c>
    </row>
    <row r="59" spans="1:14" x14ac:dyDescent="0.25">
      <c r="A59" s="9" t="s">
        <v>2</v>
      </c>
      <c r="B59" s="3">
        <v>6277.7</v>
      </c>
      <c r="C59" s="3">
        <v>2949.8</v>
      </c>
      <c r="D59" s="3">
        <v>2512.1</v>
      </c>
      <c r="E59" s="2">
        <v>6175.9</v>
      </c>
      <c r="F59" s="3">
        <v>3569.6</v>
      </c>
      <c r="G59" s="3">
        <v>2318.5</v>
      </c>
      <c r="H59" s="3">
        <v>1216.5</v>
      </c>
      <c r="I59" s="3">
        <v>1091.0999999999999</v>
      </c>
      <c r="J59" s="3">
        <v>1516.3</v>
      </c>
      <c r="K59" s="3">
        <v>1285.4000000000001</v>
      </c>
      <c r="L59" s="3">
        <v>1880.2</v>
      </c>
      <c r="M59" s="3">
        <v>2380.1</v>
      </c>
      <c r="N59" s="3">
        <v>1371.8</v>
      </c>
    </row>
    <row r="60" spans="1:14" x14ac:dyDescent="0.25">
      <c r="A60" s="9" t="s">
        <v>3</v>
      </c>
      <c r="B60" s="3">
        <v>11745.4</v>
      </c>
      <c r="C60" s="3">
        <v>13646.9</v>
      </c>
      <c r="D60" s="3">
        <v>14432.7</v>
      </c>
      <c r="E60" s="3">
        <v>13839.4</v>
      </c>
      <c r="F60" s="3">
        <v>13346.2</v>
      </c>
      <c r="G60" s="3">
        <v>12164.4</v>
      </c>
      <c r="H60" s="3">
        <v>10889.2</v>
      </c>
      <c r="I60" s="3">
        <v>10842.9</v>
      </c>
      <c r="J60" s="3">
        <v>12099.4</v>
      </c>
      <c r="K60" s="3">
        <v>13817.9</v>
      </c>
      <c r="L60" s="3">
        <v>14323.1</v>
      </c>
      <c r="M60" s="3">
        <v>13999.2</v>
      </c>
      <c r="N60" s="3">
        <v>12323</v>
      </c>
    </row>
    <row r="61" spans="1:14" x14ac:dyDescent="0.25">
      <c r="A61" s="9" t="s">
        <v>43</v>
      </c>
      <c r="B61" s="3">
        <v>5399.9</v>
      </c>
      <c r="C61" s="3">
        <v>13984.1</v>
      </c>
      <c r="D61" s="3">
        <v>16978.400000000001</v>
      </c>
      <c r="E61" s="3">
        <v>15423.1</v>
      </c>
      <c r="F61" s="3">
        <v>13779.5</v>
      </c>
      <c r="G61" s="3">
        <v>11764.1</v>
      </c>
      <c r="H61" s="3">
        <v>6359.4</v>
      </c>
      <c r="I61" s="3">
        <v>7066.1</v>
      </c>
      <c r="J61" s="3">
        <v>7341.7</v>
      </c>
      <c r="K61" s="3">
        <v>7459.8</v>
      </c>
      <c r="L61" s="3">
        <v>11573.7</v>
      </c>
      <c r="M61" s="3">
        <v>12454</v>
      </c>
      <c r="N61" s="3">
        <v>3740.1</v>
      </c>
    </row>
    <row r="62" spans="1:14" x14ac:dyDescent="0.25">
      <c r="A62" s="9" t="s">
        <v>44</v>
      </c>
      <c r="B62" s="3">
        <v>12244.2</v>
      </c>
      <c r="C62" s="3">
        <v>31580.9</v>
      </c>
      <c r="D62" s="3">
        <v>30396.7</v>
      </c>
      <c r="E62" s="3">
        <v>20563.7</v>
      </c>
      <c r="F62" s="3">
        <v>17024.099999999999</v>
      </c>
      <c r="G62" s="3">
        <v>15600.7</v>
      </c>
      <c r="H62" s="3">
        <v>11852.9</v>
      </c>
      <c r="I62" s="3">
        <v>11059.3</v>
      </c>
      <c r="J62" s="3">
        <v>11247.2</v>
      </c>
      <c r="K62" s="3">
        <v>13181.8</v>
      </c>
      <c r="L62" s="3">
        <v>18127.3</v>
      </c>
      <c r="M62" s="3">
        <v>23053.9</v>
      </c>
      <c r="N62" s="3">
        <v>3474.6</v>
      </c>
    </row>
    <row r="63" spans="1:14" x14ac:dyDescent="0.25">
      <c r="A63" s="9" t="s">
        <v>18</v>
      </c>
      <c r="B63" s="3">
        <v>238976.9</v>
      </c>
      <c r="C63" s="3">
        <v>257244.3</v>
      </c>
      <c r="D63" s="3">
        <v>252963.4</v>
      </c>
      <c r="E63" s="3">
        <v>272519.90000000002</v>
      </c>
      <c r="F63" s="3">
        <v>261291.4</v>
      </c>
      <c r="G63" s="3">
        <v>230299.8</v>
      </c>
      <c r="H63" s="3">
        <v>220421.5</v>
      </c>
      <c r="I63" s="3">
        <v>221524.3</v>
      </c>
      <c r="J63" s="3">
        <v>218565.5</v>
      </c>
      <c r="K63" s="3">
        <v>217729.4</v>
      </c>
      <c r="L63" s="3">
        <v>228322.3</v>
      </c>
      <c r="M63" s="3">
        <v>229054.5</v>
      </c>
      <c r="N63" s="3">
        <v>233524.4</v>
      </c>
    </row>
    <row r="64" spans="1:14" x14ac:dyDescent="0.25">
      <c r="A64" s="9" t="s">
        <v>4</v>
      </c>
      <c r="B64" s="3">
        <v>48710.100000000035</v>
      </c>
      <c r="C64" s="3">
        <v>37579.799999999988</v>
      </c>
      <c r="D64" s="3">
        <v>38777.900000000023</v>
      </c>
      <c r="E64" s="3">
        <v>38871.200000000012</v>
      </c>
      <c r="F64" s="3">
        <v>28811</v>
      </c>
      <c r="G64" s="3">
        <v>22632.200000000012</v>
      </c>
      <c r="H64" s="3">
        <v>18695.899999999965</v>
      </c>
      <c r="I64" s="3">
        <v>21826.400000000023</v>
      </c>
      <c r="J64" s="3">
        <v>23840.5</v>
      </c>
      <c r="K64" s="3">
        <v>24798.5</v>
      </c>
      <c r="L64" s="3">
        <v>30169.799999999988</v>
      </c>
      <c r="M64" s="3">
        <v>37400.700000000012</v>
      </c>
      <c r="N64" s="3">
        <v>32052.199999999953</v>
      </c>
    </row>
    <row r="65" spans="1:14" x14ac:dyDescent="0.25">
      <c r="A65" s="10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</row>
    <row r="66" spans="1:14" s="4" customFormat="1" x14ac:dyDescent="0.25">
      <c r="A66" s="26" t="s">
        <v>21</v>
      </c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7" t="s">
        <v>32</v>
      </c>
    </row>
    <row r="67" spans="1:14" s="5" customFormat="1" x14ac:dyDescent="0.25">
      <c r="A67" s="14"/>
      <c r="B67" s="15" t="s">
        <v>0</v>
      </c>
      <c r="C67" s="15" t="s">
        <v>0</v>
      </c>
      <c r="D67" s="15" t="s">
        <v>0</v>
      </c>
      <c r="E67" s="15" t="s">
        <v>0</v>
      </c>
      <c r="F67" s="15" t="s">
        <v>0</v>
      </c>
      <c r="G67" s="15" t="s">
        <v>0</v>
      </c>
      <c r="H67" s="15" t="s">
        <v>0</v>
      </c>
      <c r="I67" s="16" t="s">
        <v>0</v>
      </c>
      <c r="J67" s="16" t="s">
        <v>0</v>
      </c>
      <c r="K67" s="16" t="s">
        <v>0</v>
      </c>
      <c r="L67" s="16" t="s">
        <v>0</v>
      </c>
      <c r="M67" s="16" t="s">
        <v>0</v>
      </c>
      <c r="N67" s="16" t="s">
        <v>0</v>
      </c>
    </row>
    <row r="68" spans="1:14" s="5" customFormat="1" x14ac:dyDescent="0.25">
      <c r="A68" s="17"/>
      <c r="B68" s="18">
        <v>44197</v>
      </c>
      <c r="C68" s="18">
        <v>44228</v>
      </c>
      <c r="D68" s="18">
        <v>44256</v>
      </c>
      <c r="E68" s="18">
        <v>44287</v>
      </c>
      <c r="F68" s="18">
        <v>44317</v>
      </c>
      <c r="G68" s="18">
        <v>44348</v>
      </c>
      <c r="H68" s="18">
        <v>44378</v>
      </c>
      <c r="I68" s="18">
        <v>44409</v>
      </c>
      <c r="J68" s="18">
        <v>44440</v>
      </c>
      <c r="K68" s="19">
        <v>44470</v>
      </c>
      <c r="L68" s="19">
        <v>44501</v>
      </c>
      <c r="M68" s="19">
        <v>44531</v>
      </c>
      <c r="N68" s="19">
        <v>44562</v>
      </c>
    </row>
    <row r="69" spans="1:14" ht="25.5" x14ac:dyDescent="0.25">
      <c r="A69" s="6" t="s">
        <v>31</v>
      </c>
      <c r="B69" s="1">
        <f>SUM(B70:B77)</f>
        <v>240079.4</v>
      </c>
      <c r="C69" s="1">
        <f t="shared" ref="C69:N69" si="5">SUM(C70:C77)</f>
        <v>320763.09999999998</v>
      </c>
      <c r="D69" s="1">
        <f t="shared" si="5"/>
        <v>335509.7</v>
      </c>
      <c r="E69" s="1">
        <f t="shared" si="5"/>
        <v>319758.7</v>
      </c>
      <c r="F69" s="1">
        <f t="shared" si="5"/>
        <v>299655.09999999998</v>
      </c>
      <c r="G69" s="1">
        <f t="shared" si="5"/>
        <v>285486.40000000002</v>
      </c>
      <c r="H69" s="1">
        <f t="shared" si="5"/>
        <v>274673.5</v>
      </c>
      <c r="I69" s="1">
        <f t="shared" si="5"/>
        <v>269145.2</v>
      </c>
      <c r="J69" s="1">
        <f t="shared" si="5"/>
        <v>271576.2</v>
      </c>
      <c r="K69" s="1">
        <f t="shared" si="5"/>
        <v>264086.2</v>
      </c>
      <c r="L69" s="1">
        <f t="shared" si="5"/>
        <v>313892.7</v>
      </c>
      <c r="M69" s="1">
        <f t="shared" si="5"/>
        <v>355746.2</v>
      </c>
      <c r="N69" s="1">
        <f t="shared" si="5"/>
        <v>356069.7</v>
      </c>
    </row>
    <row r="70" spans="1:14" x14ac:dyDescent="0.25">
      <c r="A70" s="8" t="s">
        <v>1</v>
      </c>
      <c r="B70" s="2">
        <v>15481.7</v>
      </c>
      <c r="C70" s="2">
        <v>13658.9</v>
      </c>
      <c r="D70" s="2">
        <v>23271.3</v>
      </c>
      <c r="E70" s="2">
        <v>16848.3</v>
      </c>
      <c r="F70" s="2">
        <v>10522.8</v>
      </c>
      <c r="G70" s="2">
        <v>7032.4</v>
      </c>
      <c r="H70" s="2">
        <v>10658.5</v>
      </c>
      <c r="I70" s="2">
        <v>11156.4</v>
      </c>
      <c r="J70" s="2">
        <v>12440.5</v>
      </c>
      <c r="K70" s="2">
        <v>12384.4</v>
      </c>
      <c r="L70" s="2">
        <v>13240.8</v>
      </c>
      <c r="M70" s="2">
        <v>14401.5</v>
      </c>
      <c r="N70" s="2">
        <v>32715.5</v>
      </c>
    </row>
    <row r="71" spans="1:14" x14ac:dyDescent="0.25">
      <c r="A71" s="9" t="s">
        <v>17</v>
      </c>
      <c r="B71" s="28">
        <v>0</v>
      </c>
      <c r="C71" s="28">
        <v>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">
        <v>0.4</v>
      </c>
      <c r="K71" s="2">
        <v>4.5999999999999996</v>
      </c>
      <c r="L71" s="28">
        <v>0</v>
      </c>
      <c r="M71" s="28">
        <v>0</v>
      </c>
      <c r="N71" s="28">
        <v>0</v>
      </c>
    </row>
    <row r="72" spans="1:14" x14ac:dyDescent="0.25">
      <c r="A72" s="9" t="s">
        <v>2</v>
      </c>
      <c r="B72" s="3">
        <v>634.70000000000005</v>
      </c>
      <c r="C72" s="3">
        <v>577.9</v>
      </c>
      <c r="D72" s="3">
        <v>1091.0999999999999</v>
      </c>
      <c r="E72" s="3">
        <v>897.7</v>
      </c>
      <c r="F72" s="3">
        <v>1056.3</v>
      </c>
      <c r="G72" s="3">
        <v>1595.2</v>
      </c>
      <c r="H72" s="3">
        <v>2801.5</v>
      </c>
      <c r="I72" s="3">
        <v>2810.5</v>
      </c>
      <c r="J72" s="3">
        <v>4327.3</v>
      </c>
      <c r="K72" s="3">
        <v>4584.6000000000004</v>
      </c>
      <c r="L72" s="3">
        <v>6153.1</v>
      </c>
      <c r="M72" s="3">
        <v>9709.7000000000007</v>
      </c>
      <c r="N72" s="3">
        <v>6277.7</v>
      </c>
    </row>
    <row r="73" spans="1:14" x14ac:dyDescent="0.25">
      <c r="A73" s="9" t="s">
        <v>3</v>
      </c>
      <c r="B73" s="3">
        <v>8605.2000000000007</v>
      </c>
      <c r="C73" s="3">
        <v>10991.1</v>
      </c>
      <c r="D73" s="3">
        <v>8986.2000000000007</v>
      </c>
      <c r="E73" s="3">
        <v>8917.2000000000007</v>
      </c>
      <c r="F73" s="3">
        <v>9667.9</v>
      </c>
      <c r="G73" s="3">
        <v>9532.7000000000007</v>
      </c>
      <c r="H73" s="3">
        <v>6914.7</v>
      </c>
      <c r="I73" s="3">
        <v>6821.7</v>
      </c>
      <c r="J73" s="3">
        <v>6858.2</v>
      </c>
      <c r="K73" s="3">
        <v>7146.3</v>
      </c>
      <c r="L73" s="3">
        <v>5872.6</v>
      </c>
      <c r="M73" s="3">
        <v>8194.6</v>
      </c>
      <c r="N73" s="3">
        <v>11745.4</v>
      </c>
    </row>
    <row r="74" spans="1:14" x14ac:dyDescent="0.25">
      <c r="A74" s="9" t="s">
        <v>43</v>
      </c>
      <c r="B74" s="3">
        <v>877.3</v>
      </c>
      <c r="C74" s="3">
        <v>4731.8</v>
      </c>
      <c r="D74" s="3">
        <v>5471.1</v>
      </c>
      <c r="E74" s="3">
        <v>6394</v>
      </c>
      <c r="F74" s="3">
        <v>5593.3</v>
      </c>
      <c r="G74" s="3">
        <v>5980.7</v>
      </c>
      <c r="H74" s="3">
        <v>3801.6</v>
      </c>
      <c r="I74" s="3">
        <v>3517.5</v>
      </c>
      <c r="J74" s="3">
        <v>4102.2</v>
      </c>
      <c r="K74" s="3">
        <v>3550.8</v>
      </c>
      <c r="L74" s="3">
        <v>8310.4</v>
      </c>
      <c r="M74" s="3">
        <v>11641.9</v>
      </c>
      <c r="N74" s="3">
        <v>5399.9</v>
      </c>
    </row>
    <row r="75" spans="1:14" x14ac:dyDescent="0.25">
      <c r="A75" s="9" t="s">
        <v>44</v>
      </c>
      <c r="B75" s="3">
        <v>4247.8999999999996</v>
      </c>
      <c r="C75" s="3">
        <v>10663.7</v>
      </c>
      <c r="D75" s="3">
        <v>13716.1</v>
      </c>
      <c r="E75" s="3">
        <v>15712.3</v>
      </c>
      <c r="F75" s="3">
        <v>14824.4</v>
      </c>
      <c r="G75" s="3">
        <v>15118.9</v>
      </c>
      <c r="H75" s="3">
        <v>10147.200000000001</v>
      </c>
      <c r="I75" s="3">
        <v>8301.4</v>
      </c>
      <c r="J75" s="3">
        <v>8487.2999999999993</v>
      </c>
      <c r="K75" s="3">
        <v>10915.1</v>
      </c>
      <c r="L75" s="3">
        <v>18982.900000000001</v>
      </c>
      <c r="M75" s="3">
        <v>25587.3</v>
      </c>
      <c r="N75" s="3">
        <v>12244.2</v>
      </c>
    </row>
    <row r="76" spans="1:14" x14ac:dyDescent="0.25">
      <c r="A76" s="9" t="s">
        <v>18</v>
      </c>
      <c r="B76" s="3">
        <v>187537.6</v>
      </c>
      <c r="C76" s="3">
        <v>258157.9</v>
      </c>
      <c r="D76" s="3">
        <v>256183.9</v>
      </c>
      <c r="E76" s="3">
        <v>248233.3</v>
      </c>
      <c r="F76" s="3">
        <v>233733.4</v>
      </c>
      <c r="G76" s="3">
        <v>227300.1</v>
      </c>
      <c r="H76" s="3">
        <v>223122.1</v>
      </c>
      <c r="I76" s="3">
        <v>216396.3</v>
      </c>
      <c r="J76" s="3">
        <v>210355.3</v>
      </c>
      <c r="K76" s="3">
        <v>199034.2</v>
      </c>
      <c r="L76" s="3">
        <v>205194.4</v>
      </c>
      <c r="M76" s="3">
        <v>210704.9</v>
      </c>
      <c r="N76" s="3">
        <v>238976.9</v>
      </c>
    </row>
    <row r="77" spans="1:14" x14ac:dyDescent="0.25">
      <c r="A77" s="9" t="s">
        <v>4</v>
      </c>
      <c r="B77" s="3">
        <v>22694.999999999971</v>
      </c>
      <c r="C77" s="3">
        <v>21981.799999999988</v>
      </c>
      <c r="D77" s="3">
        <v>26790</v>
      </c>
      <c r="E77" s="3">
        <v>22755.900000000023</v>
      </c>
      <c r="F77" s="3">
        <v>24257</v>
      </c>
      <c r="G77" s="3">
        <v>18926.400000000001</v>
      </c>
      <c r="H77" s="3">
        <v>17227.899999999994</v>
      </c>
      <c r="I77" s="3">
        <v>20141.400000000023</v>
      </c>
      <c r="J77" s="3">
        <v>25005.000000000029</v>
      </c>
      <c r="K77" s="3">
        <v>26466.200000000012</v>
      </c>
      <c r="L77" s="3">
        <v>56138.5</v>
      </c>
      <c r="M77" s="3">
        <v>75506.299999999988</v>
      </c>
      <c r="N77" s="3">
        <v>48710.100000000035</v>
      </c>
    </row>
    <row r="78" spans="1:14" x14ac:dyDescent="0.25">
      <c r="A78" s="10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</row>
  </sheetData>
  <printOptions horizontalCentered="1"/>
  <pageMargins left="0.27559055118110237" right="0.27559055118110237" top="0.39370078740157483" bottom="0.39370078740157483" header="0.19685039370078741" footer="0.19685039370078741"/>
  <pageSetup paperSize="9" scale="85" fitToHeight="2" orientation="landscape" r:id="rId1"/>
  <rowBreaks count="1" manualBreakCount="1">
    <brk id="39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Борг по періодах</vt:lpstr>
      <vt:lpstr>Борг (ДТ)</vt:lpstr>
      <vt:lpstr>'Борг по періодах'!Заголовки_для_друку</vt:lpstr>
      <vt:lpstr>'Борг по періодах'!Область_друку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2026-04-22T10:17:05Z</dcterms:modified>
</cp:coreProperties>
</file>