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Борг по періодах" sheetId="4" r:id="rId1"/>
    <sheet name="Борг (ДТ)" sheetId="3" r:id="rId2"/>
  </sheets>
  <externalReferences>
    <externalReference r:id="rId3"/>
  </externalReferences>
  <definedNames>
    <definedName name="_xlnm.Print_Titles" localSheetId="0">'Борг по періодах'!$3:$4</definedName>
  </definedNames>
  <calcPr calcId="152511"/>
</workbook>
</file>

<file path=xl/calcChain.xml><?xml version="1.0" encoding="utf-8"?>
<calcChain xmlns="http://schemas.openxmlformats.org/spreadsheetml/2006/main">
  <c r="K11" i="4" l="1"/>
  <c r="J11" i="4"/>
  <c r="I11" i="4"/>
  <c r="H11" i="4"/>
  <c r="G11" i="4"/>
  <c r="F11" i="4"/>
  <c r="D11" i="4" s="1"/>
  <c r="E11" i="4"/>
  <c r="K10" i="4"/>
  <c r="J10" i="4"/>
  <c r="I10" i="4"/>
  <c r="H10" i="4"/>
  <c r="G10" i="4"/>
  <c r="F10" i="4"/>
  <c r="D10" i="4" s="1"/>
  <c r="E10" i="4"/>
  <c r="K9" i="4"/>
  <c r="J9" i="4"/>
  <c r="I9" i="4"/>
  <c r="H9" i="4"/>
  <c r="G9" i="4"/>
  <c r="F9" i="4"/>
  <c r="D9" i="4" s="1"/>
  <c r="E9" i="4"/>
  <c r="K8" i="4"/>
  <c r="K5" i="4" s="1"/>
  <c r="J8" i="4"/>
  <c r="J5" i="4" s="1"/>
  <c r="I8" i="4"/>
  <c r="H8" i="4"/>
  <c r="G8" i="4"/>
  <c r="G5" i="4" s="1"/>
  <c r="F8" i="4"/>
  <c r="E8" i="4"/>
  <c r="K7" i="4"/>
  <c r="J7" i="4"/>
  <c r="I7" i="4"/>
  <c r="H7" i="4"/>
  <c r="G7" i="4"/>
  <c r="F7" i="4"/>
  <c r="E7" i="4"/>
  <c r="D7" i="4" s="1"/>
  <c r="K6" i="4"/>
  <c r="J6" i="4"/>
  <c r="I6" i="4"/>
  <c r="H6" i="4"/>
  <c r="G6" i="4"/>
  <c r="F6" i="4"/>
  <c r="F5" i="4" s="1"/>
  <c r="E6" i="4"/>
  <c r="D6" i="4" s="1"/>
  <c r="I5" i="4"/>
  <c r="E5" i="4"/>
  <c r="D8" i="4" l="1"/>
  <c r="H5" i="4"/>
  <c r="D5" i="4" s="1"/>
  <c r="K105" i="4"/>
  <c r="K100" i="4"/>
  <c r="K99" i="4" s="1"/>
  <c r="D105" i="4"/>
  <c r="D106" i="4"/>
  <c r="D107" i="4"/>
  <c r="F104" i="4"/>
  <c r="G104" i="4"/>
  <c r="H104" i="4"/>
  <c r="I104" i="4"/>
  <c r="J104" i="4"/>
  <c r="K104" i="4"/>
  <c r="E104" i="4"/>
  <c r="F99" i="4"/>
  <c r="G99" i="4"/>
  <c r="H99" i="4"/>
  <c r="I99" i="4"/>
  <c r="J99" i="4"/>
  <c r="E99" i="4"/>
  <c r="F94" i="4"/>
  <c r="G94" i="4"/>
  <c r="H94" i="4"/>
  <c r="I94" i="4"/>
  <c r="J94" i="4"/>
  <c r="K94" i="4"/>
  <c r="E94" i="4"/>
  <c r="D94" i="4" s="1"/>
  <c r="F89" i="4"/>
  <c r="G89" i="4"/>
  <c r="H89" i="4"/>
  <c r="I89" i="4"/>
  <c r="J89" i="4"/>
  <c r="K89" i="4"/>
  <c r="E89" i="4"/>
  <c r="F84" i="4"/>
  <c r="G84" i="4"/>
  <c r="H84" i="4"/>
  <c r="I84" i="4"/>
  <c r="J84" i="4"/>
  <c r="K84" i="4"/>
  <c r="E84" i="4"/>
  <c r="F78" i="4"/>
  <c r="G78" i="4"/>
  <c r="H78" i="4"/>
  <c r="I78" i="4"/>
  <c r="J78" i="4"/>
  <c r="K78" i="4"/>
  <c r="E78" i="4"/>
  <c r="E72" i="4"/>
  <c r="F66" i="4"/>
  <c r="G66" i="4"/>
  <c r="H66" i="4"/>
  <c r="I66" i="4"/>
  <c r="J66" i="4"/>
  <c r="K66" i="4"/>
  <c r="E66" i="4"/>
  <c r="F60" i="4"/>
  <c r="G60" i="4"/>
  <c r="H60" i="4"/>
  <c r="I60" i="4"/>
  <c r="J60" i="4"/>
  <c r="K60" i="4"/>
  <c r="E60" i="4"/>
  <c r="E53" i="4"/>
  <c r="D53" i="4" s="1"/>
  <c r="E46" i="4"/>
  <c r="E39" i="4"/>
  <c r="E33" i="4"/>
  <c r="E26" i="4"/>
  <c r="E19" i="4"/>
  <c r="E12" i="4"/>
  <c r="F72" i="4"/>
  <c r="G72" i="4"/>
  <c r="H72" i="4"/>
  <c r="I72" i="4"/>
  <c r="J72" i="4"/>
  <c r="K72" i="4"/>
  <c r="K53" i="4"/>
  <c r="J53" i="4"/>
  <c r="I53" i="4"/>
  <c r="H53" i="4"/>
  <c r="G53" i="4"/>
  <c r="F53" i="4"/>
  <c r="K46" i="4"/>
  <c r="J46" i="4"/>
  <c r="I46" i="4"/>
  <c r="H46" i="4"/>
  <c r="G46" i="4"/>
  <c r="F46" i="4"/>
  <c r="D46" i="4"/>
  <c r="K39" i="4"/>
  <c r="J39" i="4"/>
  <c r="I39" i="4"/>
  <c r="H39" i="4"/>
  <c r="G39" i="4"/>
  <c r="F39" i="4"/>
  <c r="D39" i="4"/>
  <c r="F33" i="4"/>
  <c r="G33" i="4"/>
  <c r="H33" i="4"/>
  <c r="I33" i="4"/>
  <c r="J33" i="4"/>
  <c r="K33" i="4"/>
  <c r="D33" i="4"/>
  <c r="K26" i="4"/>
  <c r="D26" i="4" s="1"/>
  <c r="J26" i="4"/>
  <c r="I26" i="4"/>
  <c r="H26" i="4"/>
  <c r="G26" i="4"/>
  <c r="F26" i="4"/>
  <c r="K19" i="4"/>
  <c r="J19" i="4"/>
  <c r="I19" i="4"/>
  <c r="H19" i="4"/>
  <c r="G19" i="4"/>
  <c r="F19" i="4"/>
  <c r="D19" i="4"/>
  <c r="F12" i="4"/>
  <c r="G12" i="4"/>
  <c r="H12" i="4"/>
  <c r="I12" i="4"/>
  <c r="J12" i="4"/>
  <c r="K12" i="4"/>
  <c r="D12" i="4"/>
  <c r="D99" i="4" l="1"/>
  <c r="D104" i="4"/>
  <c r="D84" i="4"/>
  <c r="D78" i="4"/>
  <c r="D89" i="4"/>
  <c r="D72" i="4" l="1"/>
  <c r="D16" i="4"/>
  <c r="D17" i="4"/>
  <c r="D15" i="4"/>
  <c r="D61" i="4"/>
  <c r="D13" i="4"/>
  <c r="D62" i="4"/>
  <c r="D14" i="4"/>
  <c r="D63" i="4"/>
  <c r="D18" i="4"/>
  <c r="D41" i="4"/>
  <c r="D64" i="4"/>
  <c r="D42" i="4"/>
  <c r="D65" i="4"/>
  <c r="D43" i="4"/>
  <c r="D20" i="4"/>
  <c r="D44" i="4"/>
  <c r="D67" i="4"/>
  <c r="D21" i="4"/>
  <c r="D45" i="4"/>
  <c r="D68" i="4"/>
  <c r="D22" i="4"/>
  <c r="D69" i="4"/>
  <c r="D23" i="4"/>
  <c r="D47" i="4"/>
  <c r="D70" i="4"/>
  <c r="D24" i="4"/>
  <c r="D48" i="4"/>
  <c r="D71" i="4"/>
  <c r="D90" i="4"/>
  <c r="D25" i="4"/>
  <c r="D49" i="4"/>
  <c r="D91" i="4"/>
  <c r="D50" i="4"/>
  <c r="D73" i="4"/>
  <c r="D92" i="4"/>
  <c r="D51" i="4"/>
  <c r="D74" i="4"/>
  <c r="D93" i="4"/>
  <c r="D27" i="4"/>
  <c r="D52" i="4"/>
  <c r="D75" i="4"/>
  <c r="D28" i="4"/>
  <c r="D76" i="4"/>
  <c r="D95" i="4"/>
  <c r="D29" i="4"/>
  <c r="D54" i="4"/>
  <c r="D77" i="4"/>
  <c r="D96" i="4"/>
  <c r="D30" i="4"/>
  <c r="D55" i="4"/>
  <c r="D97" i="4"/>
  <c r="D31" i="4"/>
  <c r="D56" i="4"/>
  <c r="D79" i="4"/>
  <c r="D98" i="4"/>
  <c r="D32" i="4"/>
  <c r="D57" i="4"/>
  <c r="D80" i="4"/>
  <c r="D58" i="4"/>
  <c r="D81" i="4"/>
  <c r="D100" i="4"/>
  <c r="D59" i="4"/>
  <c r="D82" i="4"/>
  <c r="D101" i="4"/>
  <c r="D34" i="4"/>
  <c r="D83" i="4"/>
  <c r="D102" i="4"/>
  <c r="D35" i="4"/>
  <c r="D103" i="4"/>
  <c r="D36" i="4"/>
  <c r="D85" i="4"/>
  <c r="D37" i="4"/>
  <c r="D86" i="4"/>
  <c r="D38" i="4"/>
  <c r="D87" i="4"/>
  <c r="D88" i="4"/>
  <c r="D60" i="4" l="1"/>
  <c r="D66" i="4"/>
  <c r="D40" i="4"/>
  <c r="N30" i="3"/>
  <c r="B17" i="3"/>
  <c r="J17" i="3" l="1"/>
  <c r="N4" i="3" l="1"/>
  <c r="M4" i="3"/>
  <c r="L4" i="3"/>
  <c r="K4" i="3"/>
  <c r="J4" i="3"/>
  <c r="I4" i="3"/>
  <c r="H4" i="3"/>
  <c r="G4" i="3"/>
  <c r="F4" i="3"/>
  <c r="E4" i="3"/>
  <c r="D4" i="3"/>
  <c r="C4" i="3"/>
  <c r="B4" i="3"/>
  <c r="N17" i="3"/>
  <c r="M17" i="3"/>
  <c r="L17" i="3"/>
  <c r="K17" i="3"/>
  <c r="I17" i="3"/>
  <c r="H17" i="3"/>
  <c r="G17" i="3"/>
  <c r="F17" i="3"/>
  <c r="E17" i="3"/>
  <c r="D17" i="3"/>
  <c r="C17" i="3"/>
  <c r="M30" i="3" l="1"/>
  <c r="L30" i="3"/>
  <c r="K30" i="3"/>
  <c r="J30" i="3"/>
  <c r="I30" i="3"/>
  <c r="H30" i="3"/>
  <c r="G30" i="3"/>
  <c r="F30" i="3"/>
  <c r="E30" i="3"/>
  <c r="D30" i="3"/>
  <c r="C30" i="3"/>
  <c r="B30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 l="1"/>
</calcChain>
</file>

<file path=xl/sharedStrings.xml><?xml version="1.0" encoding="utf-8"?>
<sst xmlns="http://schemas.openxmlformats.org/spreadsheetml/2006/main" count="182" uniqueCount="45">
  <si>
    <t>Станом на</t>
  </si>
  <si>
    <t>1.Промисловість</t>
  </si>
  <si>
    <t>3.Сільгоспспоживачі</t>
  </si>
  <si>
    <t>4.Житлокомунгосп,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</si>
  <si>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</si>
  <si>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</si>
  <si>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</si>
  <si>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</si>
  <si>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</si>
  <si>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</si>
  <si>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</si>
  <si>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Бюджетні установи</t>
  </si>
  <si>
    <t>Інші споживачі</t>
  </si>
  <si>
    <t>Станом на 01.04.2023</t>
  </si>
  <si>
    <t>Станом на 01.07.2023</t>
  </si>
  <si>
    <t>Станом на 01.10.2023</t>
  </si>
  <si>
    <t>Станом на 01.01.2024</t>
  </si>
  <si>
    <t>2.Залізниця</t>
  </si>
  <si>
    <t>7.Населення</t>
  </si>
  <si>
    <t>Борг за спожиту електроенергію споживачів ТОВ "ЕНЕРА ВІННИЦЯ" за 2022 за категоріями споживачів, з ПДВ</t>
  </si>
  <si>
    <t>Борг за спожиту електроенергію споживачів ТОВ "ЕНЕРА ВІННИЦЯ" за  2023 за категоріями споживачів, з ПДВ</t>
  </si>
  <si>
    <t>Борг за спожиту електроенергію споживачів ТОВ "ЕНЕРА ВІННИЦЯ" за 2021 за категоріями споживачів, з ПДВ</t>
  </si>
  <si>
    <t>Борг за спожиту електроенергію споживачів ТОВ "ЕНЕРА ВІННИЦЯ" за  2024 за категоріями споживачів, з ПДВ</t>
  </si>
  <si>
    <t>Борг за спожиту електроенергію споживачів ТОВ "ЕНЕРА ВІННИЦЯ" за  2025 за категоріями споживачів, з ПДВ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</si>
  <si>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</si>
  <si>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</si>
  <si>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</si>
  <si>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</si>
  <si>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</si>
  <si>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</si>
  <si>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</si>
  <si>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Всього по області, 
в тому числі:</t>
  </si>
  <si>
    <t>6.Підприємства та організації
   місцевого бюджету</t>
  </si>
  <si>
    <t>5.Підприємства та організації
   державного бюджету</t>
  </si>
  <si>
    <t>тис.грн</t>
  </si>
  <si>
    <t>Всього по області</t>
  </si>
  <si>
    <t>Промис-ловість</t>
  </si>
  <si>
    <t>Сільгосп-споживачі</t>
  </si>
  <si>
    <t>Житло-комунгосп</t>
  </si>
  <si>
    <t>Населен-ня</t>
  </si>
  <si>
    <t>в тому числі по групам споживачів</t>
  </si>
  <si>
    <t>Укрзаліз-ниця</t>
  </si>
  <si>
    <t>в тому числі по роках виникнення</t>
  </si>
  <si>
    <t>Заборгованість за спожиту електроенергію споживачів ТОВ "ЕНЕРА ВІННИЦЯ" 
за 2022-2025 роки за категоріями споживачів</t>
  </si>
  <si>
    <t>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</si>
</sst>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3" fontId="3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wrapText="1"/>
    </xf>
    <xf numFmtId="0" fontId="3" fillId="2" borderId="3" xfId="1" applyFont="1" applyFill="1" applyBorder="1" applyAlignment="1">
      <alignment vertical="center" wrapText="1"/>
    </xf>
    <xf numFmtId="0" fontId="0" fillId="2" borderId="0" xfId="0" applyFill="1"/>
    <xf numFmtId="0" fontId="1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3" fontId="1" fillId="2" borderId="0" xfId="1" applyNumberFormat="1" applyFill="1"/>
    <xf numFmtId="3" fontId="0" fillId="2" borderId="0" xfId="0" applyNumberFormat="1" applyFill="1"/>
    <xf numFmtId="164" fontId="0" fillId="2" borderId="0" xfId="0" applyNumberFormat="1" applyFill="1"/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2" fillId="3" borderId="2" xfId="1" applyFont="1" applyFill="1" applyBorder="1" applyAlignment="1">
      <alignment vertical="center" wrapText="1"/>
    </xf>
    <xf numFmtId="14" fontId="1" fillId="3" borderId="2" xfId="1" applyNumberFormat="1" applyFont="1" applyFill="1" applyBorder="1" applyAlignment="1">
      <alignment horizontal="center" wrapText="1"/>
    </xf>
    <xf numFmtId="14" fontId="1" fillId="3" borderId="2" xfId="1" applyNumberFormat="1" applyFill="1" applyBorder="1" applyAlignment="1">
      <alignment horizontal="center" wrapText="1"/>
    </xf>
    <xf numFmtId="0" fontId="1" fillId="3" borderId="4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5" xfId="1" applyNumberFormat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4" fillId="2" borderId="6" xfId="1" applyFont="1" applyFill="1" applyBorder="1" applyAlignment="1">
      <alignment horizontal="centerContinuous" vertical="center" wrapText="1"/>
    </xf>
    <xf numFmtId="0" fontId="4" fillId="2" borderId="6" xfId="1" applyFont="1" applyFill="1" applyBorder="1" applyAlignment="1">
      <alignment horizontal="centerContinuous" wrapText="1"/>
    </xf>
    <xf numFmtId="3" fontId="6" fillId="2" borderId="3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 vertical="center"/>
    </xf>
    <xf numFmtId="3" fontId="3" fillId="2" borderId="11" xfId="1" applyNumberFormat="1" applyFont="1" applyFill="1" applyBorder="1" applyAlignment="1">
      <alignment horizontal="right"/>
    </xf>
    <xf numFmtId="3" fontId="1" fillId="2" borderId="12" xfId="1" applyNumberFormat="1" applyFill="1" applyBorder="1" applyAlignment="1">
      <alignment horizontal="right"/>
    </xf>
    <xf numFmtId="3" fontId="3" fillId="2" borderId="12" xfId="1" applyNumberFormat="1" applyFont="1" applyFill="1" applyBorder="1" applyAlignment="1">
      <alignment horizontal="right" vertical="center"/>
    </xf>
    <xf numFmtId="3" fontId="1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3" fontId="3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ill="1" applyBorder="1" applyAlignment="1">
      <alignment horizontal="right"/>
    </xf>
    <xf numFmtId="3" fontId="3" fillId="4" borderId="14" xfId="1" applyNumberFormat="1" applyFont="1" applyFill="1" applyBorder="1" applyAlignment="1">
      <alignment horizontal="right" vertical="center"/>
    </xf>
    <xf numFmtId="3" fontId="3" fillId="4" borderId="15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3" fillId="2" borderId="18" xfId="1" applyFont="1" applyFill="1" applyBorder="1" applyAlignment="1">
      <alignment horizontal="center" vertical="center" wrapText="1"/>
    </xf>
    <xf numFmtId="3" fontId="1" fillId="2" borderId="19" xfId="1" applyNumberFormat="1" applyFill="1" applyBorder="1" applyAlignment="1">
      <alignment horizontal="right"/>
    </xf>
    <xf numFmtId="3" fontId="1" fillId="2" borderId="20" xfId="1" applyNumberFormat="1" applyFill="1" applyBorder="1" applyAlignment="1">
      <alignment horizontal="right"/>
    </xf>
    <xf numFmtId="3" fontId="6" fillId="2" borderId="20" xfId="1" applyNumberFormat="1" applyFont="1" applyFill="1" applyBorder="1" applyAlignment="1">
      <alignment horizontal="right"/>
    </xf>
    <xf numFmtId="3" fontId="1" fillId="2" borderId="21" xfId="1" applyNumberFormat="1" applyFill="1" applyBorder="1" applyAlignment="1">
      <alignment horizontal="right"/>
    </xf>
    <xf numFmtId="3" fontId="3" fillId="2" borderId="22" xfId="1" applyNumberFormat="1" applyFont="1" applyFill="1" applyBorder="1" applyAlignment="1">
      <alignment horizontal="right"/>
    </xf>
    <xf numFmtId="3" fontId="1" fillId="2" borderId="22" xfId="1" applyNumberFormat="1" applyFill="1" applyBorder="1" applyAlignment="1">
      <alignment horizontal="right"/>
    </xf>
    <xf numFmtId="3" fontId="6" fillId="2" borderId="22" xfId="1" applyNumberFormat="1" applyFont="1" applyFill="1" applyBorder="1" applyAlignment="1">
      <alignment horizontal="right"/>
    </xf>
    <xf numFmtId="3" fontId="1" fillId="2" borderId="23" xfId="1" applyNumberFormat="1" applyFill="1" applyBorder="1" applyAlignment="1">
      <alignment horizontal="right"/>
    </xf>
    <xf numFmtId="0" fontId="2" fillId="5" borderId="34" xfId="1" applyFont="1" applyFill="1" applyBorder="1" applyAlignment="1">
      <alignment vertical="center" wrapText="1"/>
    </xf>
    <xf numFmtId="3" fontId="1" fillId="5" borderId="34" xfId="1" applyNumberFormat="1" applyFill="1" applyBorder="1" applyAlignment="1">
      <alignment horizontal="center"/>
    </xf>
    <xf numFmtId="0" fontId="3" fillId="3" borderId="13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 vertical="top"/>
    </xf>
    <xf numFmtId="0" fontId="3" fillId="3" borderId="22" xfId="1" applyFont="1" applyFill="1" applyBorder="1" applyAlignment="1">
      <alignment horizontal="center" vertical="top"/>
    </xf>
    <xf numFmtId="0" fontId="3" fillId="3" borderId="29" xfId="1" applyFont="1" applyFill="1" applyBorder="1" applyAlignment="1">
      <alignment horizontal="center" vertical="top" wrapText="1"/>
    </xf>
    <xf numFmtId="0" fontId="3" fillId="3" borderId="30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3" fillId="4" borderId="14" xfId="1" applyFont="1" applyFill="1" applyBorder="1" applyAlignment="1">
      <alignment horizontal="center" vertical="top" wrapText="1"/>
    </xf>
    <xf numFmtId="0" fontId="3" fillId="3" borderId="25" xfId="1" applyFont="1" applyFill="1" applyBorder="1" applyAlignment="1">
      <alignment horizontal="left" vertical="top" wrapText="1"/>
    </xf>
    <xf numFmtId="0" fontId="3" fillId="3" borderId="26" xfId="1" applyFont="1" applyFill="1" applyBorder="1" applyAlignment="1">
      <alignment horizontal="left" vertical="top" wrapText="1"/>
    </xf>
    <xf numFmtId="0" fontId="3" fillId="3" borderId="31" xfId="1" applyFont="1" applyFill="1" applyBorder="1" applyAlignment="1">
      <alignment horizontal="left" vertical="top" wrapText="1"/>
    </xf>
    <xf numFmtId="0" fontId="3" fillId="3" borderId="30" xfId="1" applyFont="1" applyFill="1" applyBorder="1" applyAlignment="1">
      <alignment horizontal="left" vertical="top" wrapText="1"/>
    </xf>
    <xf numFmtId="0" fontId="3" fillId="3" borderId="33" xfId="1" applyFont="1" applyFill="1" applyBorder="1" applyAlignment="1">
      <alignment horizontal="left" vertical="top" wrapText="1"/>
    </xf>
    <xf numFmtId="0" fontId="3" fillId="3" borderId="32" xfId="1" applyFont="1" applyFill="1" applyBorder="1" applyAlignment="1">
      <alignment horizontal="left" vertical="top" wrapText="1"/>
    </xf>
    <xf numFmtId="0" fontId="3" fillId="3" borderId="28" xfId="1" applyFont="1" applyFill="1" applyBorder="1" applyAlignment="1">
      <alignment horizontal="left" vertical="top" wrapText="1"/>
    </xf>
    <xf numFmtId="0" fontId="3" fillId="3" borderId="27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VELOPMENT\!%20BILLING\!!!ENERA-SITE\_&#1047;&#1040;&#1071;&#1042;&#1050;&#1048;\2026-02-23%20(vin)\&#1041;&#1086;&#1088;&#1075;&#1080;%202021-2025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іод+"/>
      <sheetName val="Період"/>
      <sheetName val="Борг (ДТ)"/>
    </sheetNames>
    <sheetDataSet>
      <sheetData sheetId="0"/>
      <sheetData sheetId="1">
        <row r="45">
          <cell r="AI45">
            <v>0</v>
          </cell>
          <cell r="AJ45">
            <v>160.55099999999999</v>
          </cell>
          <cell r="AK45">
            <v>69.203000000000003</v>
          </cell>
          <cell r="AL45">
            <v>12.648999999999999</v>
          </cell>
          <cell r="AM45">
            <v>45.350999999999999</v>
          </cell>
          <cell r="AN45">
            <v>1917.8820000000001</v>
          </cell>
        </row>
        <row r="46"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4.2839999999999998</v>
          </cell>
        </row>
        <row r="47">
          <cell r="AI47">
            <v>0</v>
          </cell>
          <cell r="AJ47">
            <v>0</v>
          </cell>
          <cell r="AK47">
            <v>0</v>
          </cell>
          <cell r="AL47">
            <v>90.534000000000006</v>
          </cell>
          <cell r="AM47">
            <v>118.25700000000001</v>
          </cell>
          <cell r="AN47">
            <v>2648.6280000000002</v>
          </cell>
        </row>
        <row r="48">
          <cell r="AI48">
            <v>0</v>
          </cell>
          <cell r="AJ48">
            <v>341.65100000000001</v>
          </cell>
          <cell r="AK48">
            <v>266.23700000000002</v>
          </cell>
          <cell r="AL48">
            <v>1517.3219999999999</v>
          </cell>
          <cell r="AM48">
            <v>34664.017999999996</v>
          </cell>
          <cell r="AN48">
            <v>18732.164000000001</v>
          </cell>
        </row>
        <row r="49">
          <cell r="AI49">
            <v>0</v>
          </cell>
          <cell r="AJ49">
            <v>557.35900000000004</v>
          </cell>
          <cell r="AK49">
            <v>1017.188</v>
          </cell>
          <cell r="AL49">
            <v>0</v>
          </cell>
          <cell r="AM49">
            <v>0</v>
          </cell>
          <cell r="AN49">
            <v>15356.364</v>
          </cell>
        </row>
        <row r="50">
          <cell r="AI50">
            <v>1933.777</v>
          </cell>
          <cell r="AJ50">
            <v>2776.5740000000001</v>
          </cell>
          <cell r="AK50">
            <v>3476.0839999999998</v>
          </cell>
          <cell r="AL50">
            <v>5823.3609999999999</v>
          </cell>
          <cell r="AM50">
            <v>7833.625</v>
          </cell>
          <cell r="AN50">
            <v>406510.47399999999</v>
          </cell>
        </row>
        <row r="51">
          <cell r="AI51">
            <v>0</v>
          </cell>
          <cell r="AJ51">
            <v>203.95099999999999</v>
          </cell>
          <cell r="AK51">
            <v>594.41099999999994</v>
          </cell>
          <cell r="AL51">
            <v>37.816000000000003</v>
          </cell>
          <cell r="AM51">
            <v>84.674000000000007</v>
          </cell>
          <cell r="AN51">
            <v>45826.093000000001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ColWidth="0" defaultRowHeight="15" zeroHeight="1" x14ac:dyDescent="0.25"/>
  <cols>
    <col min="1" max="1" width="10.7109375" customWidth="1"/>
    <col min="2" max="2" width="12.7109375" customWidth="1"/>
    <col min="3" max="3" width="6.42578125" customWidth="1"/>
    <col min="4" max="11" width="10.7109375" customWidth="1"/>
    <col min="12" max="12" width="3.7109375" customWidth="1"/>
    <col min="13" max="16384" width="9.140625" hidden="1"/>
  </cols>
  <sheetData>
    <row r="1" spans="1:11" s="41" customFormat="1" ht="41.25" customHeight="1" x14ac:dyDescent="0.25">
      <c r="A1" s="77" t="s">
        <v>43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41" customFormat="1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K2" s="49" t="s">
        <v>34</v>
      </c>
    </row>
    <row r="3" spans="1:11" s="7" customFormat="1" x14ac:dyDescent="0.25">
      <c r="A3" s="82"/>
      <c r="B3" s="83"/>
      <c r="C3" s="84"/>
      <c r="D3" s="80" t="s">
        <v>35</v>
      </c>
      <c r="E3" s="78" t="s">
        <v>40</v>
      </c>
      <c r="F3" s="78"/>
      <c r="G3" s="78"/>
      <c r="H3" s="78"/>
      <c r="I3" s="78"/>
      <c r="J3" s="78"/>
      <c r="K3" s="79"/>
    </row>
    <row r="4" spans="1:11" s="7" customFormat="1" ht="30" customHeight="1" thickBot="1" x14ac:dyDescent="0.3">
      <c r="A4" s="85"/>
      <c r="B4" s="86"/>
      <c r="C4" s="87"/>
      <c r="D4" s="81"/>
      <c r="E4" s="40" t="s">
        <v>36</v>
      </c>
      <c r="F4" s="40" t="s">
        <v>41</v>
      </c>
      <c r="G4" s="40" t="s">
        <v>37</v>
      </c>
      <c r="H4" s="40" t="s">
        <v>38</v>
      </c>
      <c r="I4" s="40" t="s">
        <v>11</v>
      </c>
      <c r="J4" s="40" t="s">
        <v>39</v>
      </c>
      <c r="K4" s="50" t="s">
        <v>12</v>
      </c>
    </row>
    <row r="5" spans="1:11" s="7" customFormat="1" ht="18" customHeight="1" thickBot="1" x14ac:dyDescent="0.3">
      <c r="A5" s="65" t="s">
        <v>44</v>
      </c>
      <c r="B5" s="67" t="s">
        <v>10</v>
      </c>
      <c r="C5" s="68"/>
      <c r="D5" s="47">
        <f>SUM(E5:K5)</f>
        <v>552620.48199999996</v>
      </c>
      <c r="E5" s="47">
        <f>SUM(E6:E11)</f>
        <v>2205.636</v>
      </c>
      <c r="F5" s="47">
        <f t="shared" ref="F5:K5" si="0">SUM(F6:F11)</f>
        <v>4.2839999999999998</v>
      </c>
      <c r="G5" s="47">
        <f t="shared" si="0"/>
        <v>2857.4190000000003</v>
      </c>
      <c r="H5" s="47">
        <f t="shared" si="0"/>
        <v>55521.392</v>
      </c>
      <c r="I5" s="47">
        <f t="shared" si="0"/>
        <v>16930.911</v>
      </c>
      <c r="J5" s="47">
        <f t="shared" si="0"/>
        <v>428353.89499999996</v>
      </c>
      <c r="K5" s="48">
        <f t="shared" si="0"/>
        <v>46746.945</v>
      </c>
    </row>
    <row r="6" spans="1:11" s="7" customFormat="1" x14ac:dyDescent="0.25">
      <c r="A6" s="66"/>
      <c r="B6" s="69" t="s">
        <v>42</v>
      </c>
      <c r="C6" s="61">
        <v>2025</v>
      </c>
      <c r="D6" s="44">
        <f t="shared" ref="D6:D11" si="1">SUM(E6:K6)</f>
        <v>490995.88899999997</v>
      </c>
      <c r="E6" s="45">
        <f>[1]Період!AN45</f>
        <v>1917.8820000000001</v>
      </c>
      <c r="F6" s="45">
        <f>[1]Період!AN46</f>
        <v>4.2839999999999998</v>
      </c>
      <c r="G6" s="46">
        <f>[1]Період!AN47</f>
        <v>2648.6280000000002</v>
      </c>
      <c r="H6" s="46">
        <f>[1]Період!AN48</f>
        <v>18732.164000000001</v>
      </c>
      <c r="I6" s="46">
        <f>[1]Період!AN49</f>
        <v>15356.364</v>
      </c>
      <c r="J6" s="46">
        <f>[1]Період!AN50</f>
        <v>406510.47399999999</v>
      </c>
      <c r="K6" s="51">
        <f>[1]Період!AN51</f>
        <v>45826.093000000001</v>
      </c>
    </row>
    <row r="7" spans="1:11" s="7" customFormat="1" x14ac:dyDescent="0.25">
      <c r="A7" s="66"/>
      <c r="B7" s="70"/>
      <c r="C7" s="62">
        <v>2024</v>
      </c>
      <c r="D7" s="29">
        <f t="shared" si="1"/>
        <v>42745.924999999996</v>
      </c>
      <c r="E7" s="30">
        <f>[1]Період!AM45</f>
        <v>45.350999999999999</v>
      </c>
      <c r="F7" s="45">
        <f>[1]Період!AM46</f>
        <v>0</v>
      </c>
      <c r="G7" s="46">
        <f>[1]Період!AM47</f>
        <v>118.25700000000001</v>
      </c>
      <c r="H7" s="46">
        <f>[1]Період!AM48</f>
        <v>34664.017999999996</v>
      </c>
      <c r="I7" s="46">
        <f>[1]Період!AM49</f>
        <v>0</v>
      </c>
      <c r="J7" s="46">
        <f>[1]Період!AM50</f>
        <v>7833.625</v>
      </c>
      <c r="K7" s="51">
        <f>[1]Період!AM51</f>
        <v>84.674000000000007</v>
      </c>
    </row>
    <row r="8" spans="1:11" s="7" customFormat="1" x14ac:dyDescent="0.25">
      <c r="A8" s="66"/>
      <c r="B8" s="70"/>
      <c r="C8" s="62">
        <v>2023</v>
      </c>
      <c r="D8" s="29">
        <f t="shared" si="1"/>
        <v>7481.6819999999998</v>
      </c>
      <c r="E8" s="30">
        <f>[1]Період!AL45</f>
        <v>12.648999999999999</v>
      </c>
      <c r="F8" s="45">
        <f>[1]Період!AL46</f>
        <v>0</v>
      </c>
      <c r="G8" s="46">
        <f>[1]Період!AL47</f>
        <v>90.534000000000006</v>
      </c>
      <c r="H8" s="46">
        <f>[1]Період!AL48</f>
        <v>1517.3219999999999</v>
      </c>
      <c r="I8" s="46">
        <f>[1]Період!AL49</f>
        <v>0</v>
      </c>
      <c r="J8" s="46">
        <f>[1]Період!AL50</f>
        <v>5823.3609999999999</v>
      </c>
      <c r="K8" s="51">
        <f>[1]Період!AL51</f>
        <v>37.816000000000003</v>
      </c>
    </row>
    <row r="9" spans="1:11" s="7" customFormat="1" x14ac:dyDescent="0.25">
      <c r="A9" s="66"/>
      <c r="B9" s="70"/>
      <c r="C9" s="62">
        <v>2022</v>
      </c>
      <c r="D9" s="29">
        <f t="shared" si="1"/>
        <v>5423.1229999999996</v>
      </c>
      <c r="E9" s="30">
        <f>[1]Період!AK45</f>
        <v>69.203000000000003</v>
      </c>
      <c r="F9" s="30">
        <f>[1]Період!AK46</f>
        <v>0</v>
      </c>
      <c r="G9" s="46">
        <f>[1]Період!AK47</f>
        <v>0</v>
      </c>
      <c r="H9" s="46">
        <f>[1]Період!AK48</f>
        <v>266.23700000000002</v>
      </c>
      <c r="I9" s="46">
        <f>[1]Період!AK49</f>
        <v>1017.188</v>
      </c>
      <c r="J9" s="46">
        <f>[1]Період!AK50</f>
        <v>3476.0839999999998</v>
      </c>
      <c r="K9" s="51">
        <f>[1]Період!AK51</f>
        <v>594.41099999999994</v>
      </c>
    </row>
    <row r="10" spans="1:11" s="7" customFormat="1" x14ac:dyDescent="0.25">
      <c r="A10" s="66"/>
      <c r="B10" s="70"/>
      <c r="C10" s="62">
        <v>2021</v>
      </c>
      <c r="D10" s="29">
        <f t="shared" si="1"/>
        <v>4040.0860000000002</v>
      </c>
      <c r="E10" s="30">
        <f>[1]Період!AJ45</f>
        <v>160.55099999999999</v>
      </c>
      <c r="F10" s="45">
        <f>[1]Період!AJ46</f>
        <v>0</v>
      </c>
      <c r="G10" s="46">
        <f>[1]Період!AJ47</f>
        <v>0</v>
      </c>
      <c r="H10" s="46">
        <f>[1]Період!AJ48</f>
        <v>341.65100000000001</v>
      </c>
      <c r="I10" s="46">
        <f>[1]Період!AJ49</f>
        <v>557.35900000000004</v>
      </c>
      <c r="J10" s="46">
        <f>[1]Період!AJ50</f>
        <v>2776.5740000000001</v>
      </c>
      <c r="K10" s="51">
        <f>[1]Період!AJ51</f>
        <v>203.95099999999999</v>
      </c>
    </row>
    <row r="11" spans="1:11" s="7" customFormat="1" ht="15.75" thickBot="1" x14ac:dyDescent="0.3">
      <c r="A11" s="66"/>
      <c r="B11" s="70"/>
      <c r="C11" s="62">
        <v>2020</v>
      </c>
      <c r="D11" s="29">
        <f t="shared" si="1"/>
        <v>1933.777</v>
      </c>
      <c r="E11" s="30">
        <f>[1]Період!AI45</f>
        <v>0</v>
      </c>
      <c r="F11" s="45">
        <f>[1]Період!AI46</f>
        <v>0</v>
      </c>
      <c r="G11" s="46">
        <f>[1]Період!AI47</f>
        <v>0</v>
      </c>
      <c r="H11" s="46">
        <f>[1]Період!AI48</f>
        <v>0</v>
      </c>
      <c r="I11" s="46">
        <f>[1]Період!AI49</f>
        <v>0</v>
      </c>
      <c r="J11" s="46">
        <f>[1]Період!AI50</f>
        <v>1933.777</v>
      </c>
      <c r="K11" s="51">
        <f>[1]Період!AI51</f>
        <v>0</v>
      </c>
    </row>
    <row r="12" spans="1:11" s="7" customFormat="1" ht="15.75" thickBot="1" x14ac:dyDescent="0.3">
      <c r="A12" s="65" t="s">
        <v>30</v>
      </c>
      <c r="B12" s="67" t="s">
        <v>10</v>
      </c>
      <c r="C12" s="68"/>
      <c r="D12" s="47">
        <f>SUM(E12:K12)</f>
        <v>576465.40700000001</v>
      </c>
      <c r="E12" s="47">
        <f>SUM(E13:E18)</f>
        <v>1725.355</v>
      </c>
      <c r="F12" s="47">
        <f t="shared" ref="F12:K12" si="2">SUM(F13:F18)</f>
        <v>3.2130000000000001</v>
      </c>
      <c r="G12" s="47">
        <f t="shared" si="2"/>
        <v>2118.4650000000001</v>
      </c>
      <c r="H12" s="47">
        <f t="shared" si="2"/>
        <v>59614.594999999994</v>
      </c>
      <c r="I12" s="47">
        <f t="shared" si="2"/>
        <v>27530.649000000001</v>
      </c>
      <c r="J12" s="47">
        <f t="shared" si="2"/>
        <v>441199.93200000003</v>
      </c>
      <c r="K12" s="48">
        <f t="shared" si="2"/>
        <v>44273.197999999997</v>
      </c>
    </row>
    <row r="13" spans="1:11" s="7" customFormat="1" x14ac:dyDescent="0.25">
      <c r="A13" s="66"/>
      <c r="B13" s="69" t="s">
        <v>42</v>
      </c>
      <c r="C13" s="61">
        <v>2025</v>
      </c>
      <c r="D13" s="44">
        <f t="shared" ref="D13:D32" si="3">SUM(E13:K13)</f>
        <v>511965.95</v>
      </c>
      <c r="E13" s="45">
        <v>1437.6010000000001</v>
      </c>
      <c r="F13" s="45">
        <v>3.2130000000000001</v>
      </c>
      <c r="G13" s="46">
        <v>1909.674</v>
      </c>
      <c r="H13" s="46">
        <v>22825.366999999998</v>
      </c>
      <c r="I13" s="46">
        <v>25806.934000000001</v>
      </c>
      <c r="J13" s="46">
        <v>416692.66100000002</v>
      </c>
      <c r="K13" s="51">
        <v>43290.5</v>
      </c>
    </row>
    <row r="14" spans="1:11" s="7" customFormat="1" x14ac:dyDescent="0.25">
      <c r="A14" s="66"/>
      <c r="B14" s="70"/>
      <c r="C14" s="62">
        <v>2024</v>
      </c>
      <c r="D14" s="29">
        <f t="shared" si="3"/>
        <v>44424.256999999991</v>
      </c>
      <c r="E14" s="30">
        <v>45.350999999999999</v>
      </c>
      <c r="F14" s="30">
        <v>0</v>
      </c>
      <c r="G14" s="31">
        <v>118.25700000000001</v>
      </c>
      <c r="H14" s="31">
        <v>34664.017999999996</v>
      </c>
      <c r="I14" s="31">
        <v>149.17400000000001</v>
      </c>
      <c r="J14" s="31">
        <v>9300.9369999999999</v>
      </c>
      <c r="K14" s="52">
        <v>146.52000000000001</v>
      </c>
    </row>
    <row r="15" spans="1:11" s="7" customFormat="1" x14ac:dyDescent="0.25">
      <c r="A15" s="66"/>
      <c r="B15" s="70"/>
      <c r="C15" s="62">
        <v>2023</v>
      </c>
      <c r="D15" s="29">
        <f t="shared" si="3"/>
        <v>8176.9279999999999</v>
      </c>
      <c r="E15" s="30">
        <v>12.648999999999999</v>
      </c>
      <c r="F15" s="30">
        <v>0</v>
      </c>
      <c r="G15" s="31">
        <v>90.534000000000006</v>
      </c>
      <c r="H15" s="31">
        <v>1517.3219999999999</v>
      </c>
      <c r="I15" s="31">
        <v>0</v>
      </c>
      <c r="J15" s="31">
        <v>6518.607</v>
      </c>
      <c r="K15" s="52">
        <v>37.816000000000003</v>
      </c>
    </row>
    <row r="16" spans="1:11" s="7" customFormat="1" x14ac:dyDescent="0.25">
      <c r="A16" s="66"/>
      <c r="B16" s="70"/>
      <c r="C16" s="62">
        <v>2022</v>
      </c>
      <c r="D16" s="29">
        <f t="shared" si="3"/>
        <v>5663.9400000000005</v>
      </c>
      <c r="E16" s="30">
        <v>69.203000000000003</v>
      </c>
      <c r="F16" s="30">
        <v>0</v>
      </c>
      <c r="G16" s="31">
        <v>0</v>
      </c>
      <c r="H16" s="31">
        <v>266.23700000000002</v>
      </c>
      <c r="I16" s="31">
        <v>1017.182</v>
      </c>
      <c r="J16" s="31">
        <v>3716.9070000000002</v>
      </c>
      <c r="K16" s="52">
        <v>594.41099999999994</v>
      </c>
    </row>
    <row r="17" spans="1:11" s="7" customFormat="1" x14ac:dyDescent="0.25">
      <c r="A17" s="66"/>
      <c r="B17" s="70"/>
      <c r="C17" s="62">
        <v>2021</v>
      </c>
      <c r="D17" s="29">
        <f t="shared" si="3"/>
        <v>4179.4989999999998</v>
      </c>
      <c r="E17" s="30">
        <v>160.55099999999999</v>
      </c>
      <c r="F17" s="30">
        <v>0</v>
      </c>
      <c r="G17" s="31">
        <v>0</v>
      </c>
      <c r="H17" s="31">
        <v>341.65100000000001</v>
      </c>
      <c r="I17" s="31">
        <v>557.35900000000004</v>
      </c>
      <c r="J17" s="31">
        <v>2915.9870000000001</v>
      </c>
      <c r="K17" s="52">
        <v>203.95099999999999</v>
      </c>
    </row>
    <row r="18" spans="1:11" s="7" customFormat="1" ht="15.75" thickBot="1" x14ac:dyDescent="0.3">
      <c r="A18" s="66"/>
      <c r="B18" s="70"/>
      <c r="C18" s="62">
        <v>2020</v>
      </c>
      <c r="D18" s="29">
        <f t="shared" si="3"/>
        <v>2054.8330000000001</v>
      </c>
      <c r="E18" s="30">
        <v>0</v>
      </c>
      <c r="F18" s="30">
        <v>0</v>
      </c>
      <c r="G18" s="31">
        <v>0</v>
      </c>
      <c r="H18" s="31">
        <v>0</v>
      </c>
      <c r="I18" s="31">
        <v>0</v>
      </c>
      <c r="J18" s="31">
        <v>2054.8330000000001</v>
      </c>
      <c r="K18" s="52">
        <v>0</v>
      </c>
    </row>
    <row r="19" spans="1:11" s="7" customFormat="1" ht="15.75" thickBot="1" x14ac:dyDescent="0.3">
      <c r="A19" s="71" t="s">
        <v>29</v>
      </c>
      <c r="B19" s="67" t="s">
        <v>10</v>
      </c>
      <c r="C19" s="68"/>
      <c r="D19" s="47">
        <f>SUM(E19:K19)</f>
        <v>583635.65500000003</v>
      </c>
      <c r="E19" s="47">
        <f>SUM(E20:E25)</f>
        <v>1750.3889999999997</v>
      </c>
      <c r="F19" s="47">
        <f t="shared" ref="F19" si="4">SUM(F20:F25)</f>
        <v>0</v>
      </c>
      <c r="G19" s="47">
        <f t="shared" ref="G19" si="5">SUM(G20:G25)</f>
        <v>2289.413</v>
      </c>
      <c r="H19" s="47">
        <f t="shared" ref="H19" si="6">SUM(H20:H25)</f>
        <v>61668.238999999994</v>
      </c>
      <c r="I19" s="47">
        <f t="shared" ref="I19" si="7">SUM(I20:I25)</f>
        <v>28945.104999999996</v>
      </c>
      <c r="J19" s="47">
        <f t="shared" ref="J19" si="8">SUM(J20:J25)</f>
        <v>453099.89</v>
      </c>
      <c r="K19" s="48">
        <f t="shared" ref="K19" si="9">SUM(K20:K25)</f>
        <v>35882.619000000006</v>
      </c>
    </row>
    <row r="20" spans="1:11" s="7" customFormat="1" x14ac:dyDescent="0.25">
      <c r="A20" s="72"/>
      <c r="B20" s="69" t="s">
        <v>42</v>
      </c>
      <c r="C20" s="61">
        <v>2025</v>
      </c>
      <c r="D20" s="29">
        <f t="shared" si="3"/>
        <v>513814.46100000001</v>
      </c>
      <c r="E20" s="30">
        <v>1462.635</v>
      </c>
      <c r="F20" s="33">
        <v>0</v>
      </c>
      <c r="G20" s="31">
        <v>2080.6219999999998</v>
      </c>
      <c r="H20" s="31">
        <v>24817.958999999999</v>
      </c>
      <c r="I20" s="31">
        <v>27221.383999999998</v>
      </c>
      <c r="J20" s="31">
        <v>423421.51500000001</v>
      </c>
      <c r="K20" s="52">
        <v>34810.346000000005</v>
      </c>
    </row>
    <row r="21" spans="1:11" s="7" customFormat="1" x14ac:dyDescent="0.25">
      <c r="A21" s="72"/>
      <c r="B21" s="70"/>
      <c r="C21" s="62">
        <v>2024</v>
      </c>
      <c r="D21" s="29">
        <f t="shared" si="3"/>
        <v>48370.49</v>
      </c>
      <c r="E21" s="30">
        <v>45.350999999999999</v>
      </c>
      <c r="F21" s="33">
        <v>0</v>
      </c>
      <c r="G21" s="31">
        <v>118.25700000000001</v>
      </c>
      <c r="H21" s="31">
        <v>34725.07</v>
      </c>
      <c r="I21" s="31">
        <v>149.17400000000001</v>
      </c>
      <c r="J21" s="31">
        <v>13096.543</v>
      </c>
      <c r="K21" s="52">
        <v>236.095</v>
      </c>
    </row>
    <row r="22" spans="1:11" s="7" customFormat="1" x14ac:dyDescent="0.25">
      <c r="A22" s="72"/>
      <c r="B22" s="70"/>
      <c r="C22" s="62">
        <v>2023</v>
      </c>
      <c r="D22" s="29">
        <f t="shared" si="3"/>
        <v>8850.9830000000002</v>
      </c>
      <c r="E22" s="30">
        <v>12.648999999999999</v>
      </c>
      <c r="F22" s="33">
        <v>0</v>
      </c>
      <c r="G22" s="31">
        <v>90.534000000000006</v>
      </c>
      <c r="H22" s="31">
        <v>1517.3219999999999</v>
      </c>
      <c r="I22" s="32">
        <v>0</v>
      </c>
      <c r="J22" s="31">
        <v>7192.6620000000003</v>
      </c>
      <c r="K22" s="52">
        <v>37.816000000000003</v>
      </c>
    </row>
    <row r="23" spans="1:11" s="7" customFormat="1" x14ac:dyDescent="0.25">
      <c r="A23" s="72"/>
      <c r="B23" s="70"/>
      <c r="C23" s="62">
        <v>2022</v>
      </c>
      <c r="D23" s="29">
        <f t="shared" si="3"/>
        <v>6039.9809999999998</v>
      </c>
      <c r="E23" s="30">
        <v>69.203000000000003</v>
      </c>
      <c r="F23" s="33">
        <v>0</v>
      </c>
      <c r="G23" s="32">
        <v>0</v>
      </c>
      <c r="H23" s="31">
        <v>266.23700000000002</v>
      </c>
      <c r="I23" s="31">
        <v>1017.188</v>
      </c>
      <c r="J23" s="31">
        <v>4092.942</v>
      </c>
      <c r="K23" s="52">
        <v>594.41099999999994</v>
      </c>
    </row>
    <row r="24" spans="1:11" s="7" customFormat="1" x14ac:dyDescent="0.25">
      <c r="A24" s="72"/>
      <c r="B24" s="70"/>
      <c r="C24" s="62">
        <v>2021</v>
      </c>
      <c r="D24" s="29">
        <f t="shared" si="3"/>
        <v>4361.4780000000001</v>
      </c>
      <c r="E24" s="30">
        <v>160.55099999999999</v>
      </c>
      <c r="F24" s="33">
        <v>0</v>
      </c>
      <c r="G24" s="32">
        <v>0</v>
      </c>
      <c r="H24" s="31">
        <v>341.65100000000001</v>
      </c>
      <c r="I24" s="31">
        <v>557.35900000000004</v>
      </c>
      <c r="J24" s="31">
        <v>3097.9659999999999</v>
      </c>
      <c r="K24" s="52">
        <v>203.95099999999999</v>
      </c>
    </row>
    <row r="25" spans="1:11" s="7" customFormat="1" ht="15.75" thickBot="1" x14ac:dyDescent="0.3">
      <c r="A25" s="72"/>
      <c r="B25" s="70"/>
      <c r="C25" s="62">
        <v>2020</v>
      </c>
      <c r="D25" s="29">
        <f t="shared" si="3"/>
        <v>2198.2620000000002</v>
      </c>
      <c r="E25" s="33">
        <v>0</v>
      </c>
      <c r="F25" s="33">
        <v>0</v>
      </c>
      <c r="G25" s="32">
        <v>0</v>
      </c>
      <c r="H25" s="32">
        <v>0</v>
      </c>
      <c r="I25" s="32">
        <v>0</v>
      </c>
      <c r="J25" s="31">
        <v>2198.2620000000002</v>
      </c>
      <c r="K25" s="53">
        <v>0</v>
      </c>
    </row>
    <row r="26" spans="1:11" s="7" customFormat="1" ht="15.75" thickBot="1" x14ac:dyDescent="0.3">
      <c r="A26" s="71" t="s">
        <v>28</v>
      </c>
      <c r="B26" s="67" t="s">
        <v>10</v>
      </c>
      <c r="C26" s="68"/>
      <c r="D26" s="47">
        <f>SUM(E26:K26)</f>
        <v>673396.94799999997</v>
      </c>
      <c r="E26" s="47">
        <f>SUM(E27:E32)</f>
        <v>2173.0479999999998</v>
      </c>
      <c r="F26" s="47">
        <f t="shared" ref="F26" si="10">SUM(F27:F32)</f>
        <v>0</v>
      </c>
      <c r="G26" s="47">
        <f t="shared" ref="G26" si="11">SUM(G27:G32)</f>
        <v>2583.2120000000004</v>
      </c>
      <c r="H26" s="47">
        <f t="shared" ref="H26" si="12">SUM(H27:H32)</f>
        <v>61410.35</v>
      </c>
      <c r="I26" s="47">
        <f t="shared" ref="I26" si="13">SUM(I27:I32)</f>
        <v>55432.378999999994</v>
      </c>
      <c r="J26" s="47">
        <f t="shared" ref="J26" si="14">SUM(J27:J32)</f>
        <v>506376.01299999998</v>
      </c>
      <c r="K26" s="48">
        <f t="shared" ref="K26" si="15">SUM(K27:K32)</f>
        <v>45421.946000000004</v>
      </c>
    </row>
    <row r="27" spans="1:11" s="7" customFormat="1" x14ac:dyDescent="0.25">
      <c r="A27" s="72"/>
      <c r="B27" s="69" t="s">
        <v>42</v>
      </c>
      <c r="C27" s="61">
        <v>2025</v>
      </c>
      <c r="D27" s="29">
        <f t="shared" si="3"/>
        <v>586736.38699999999</v>
      </c>
      <c r="E27" s="30">
        <v>1870.395</v>
      </c>
      <c r="F27" s="33">
        <v>0</v>
      </c>
      <c r="G27" s="31">
        <v>2372.6840000000002</v>
      </c>
      <c r="H27" s="31">
        <v>24323.762000000002</v>
      </c>
      <c r="I27" s="31">
        <v>54694.173999999999</v>
      </c>
      <c r="J27" s="31">
        <v>460010.19699999999</v>
      </c>
      <c r="K27" s="52">
        <v>43465.175000000003</v>
      </c>
    </row>
    <row r="28" spans="1:11" s="7" customFormat="1" x14ac:dyDescent="0.25">
      <c r="A28" s="72"/>
      <c r="B28" s="70"/>
      <c r="C28" s="62">
        <v>2024</v>
      </c>
      <c r="D28" s="29">
        <f t="shared" si="3"/>
        <v>64840.944999999992</v>
      </c>
      <c r="E28" s="30">
        <v>60.25</v>
      </c>
      <c r="F28" s="33">
        <v>0</v>
      </c>
      <c r="G28" s="31">
        <v>119.994</v>
      </c>
      <c r="H28" s="31">
        <v>34961.377999999997</v>
      </c>
      <c r="I28" s="31">
        <v>180.846</v>
      </c>
      <c r="J28" s="31">
        <v>28404.93</v>
      </c>
      <c r="K28" s="52">
        <v>1113.547</v>
      </c>
    </row>
    <row r="29" spans="1:11" s="7" customFormat="1" x14ac:dyDescent="0.25">
      <c r="A29" s="72"/>
      <c r="B29" s="70"/>
      <c r="C29" s="62">
        <v>2023</v>
      </c>
      <c r="D29" s="29">
        <f t="shared" si="3"/>
        <v>9633.3080000000009</v>
      </c>
      <c r="E29" s="30">
        <v>12.648999999999999</v>
      </c>
      <c r="F29" s="33">
        <v>0</v>
      </c>
      <c r="G29" s="31">
        <v>90.534000000000006</v>
      </c>
      <c r="H29" s="31">
        <v>1517.3219999999999</v>
      </c>
      <c r="I29" s="32">
        <v>0</v>
      </c>
      <c r="J29" s="31">
        <v>7974.9870000000001</v>
      </c>
      <c r="K29" s="52">
        <v>37.816000000000003</v>
      </c>
    </row>
    <row r="30" spans="1:11" s="7" customFormat="1" x14ac:dyDescent="0.25">
      <c r="A30" s="72"/>
      <c r="B30" s="70"/>
      <c r="C30" s="62">
        <v>2022</v>
      </c>
      <c r="D30" s="29">
        <f t="shared" si="3"/>
        <v>5374.9610000000011</v>
      </c>
      <c r="E30" s="30">
        <v>69.203000000000003</v>
      </c>
      <c r="F30" s="33">
        <v>0</v>
      </c>
      <c r="G30" s="32">
        <v>0</v>
      </c>
      <c r="H30" s="31">
        <v>266.23700000000002</v>
      </c>
      <c r="I30" s="32">
        <v>0</v>
      </c>
      <c r="J30" s="31">
        <v>4438.0640000000003</v>
      </c>
      <c r="K30" s="52">
        <v>601.45699999999999</v>
      </c>
    </row>
    <row r="31" spans="1:11" s="7" customFormat="1" x14ac:dyDescent="0.25">
      <c r="A31" s="72"/>
      <c r="B31" s="70"/>
      <c r="C31" s="62">
        <v>2021</v>
      </c>
      <c r="D31" s="29">
        <f t="shared" si="3"/>
        <v>4540.6060000000007</v>
      </c>
      <c r="E31" s="30">
        <v>160.55099999999999</v>
      </c>
      <c r="F31" s="33">
        <v>0</v>
      </c>
      <c r="G31" s="32">
        <v>0</v>
      </c>
      <c r="H31" s="31">
        <v>341.65100000000001</v>
      </c>
      <c r="I31" s="31">
        <v>557.35900000000004</v>
      </c>
      <c r="J31" s="31">
        <v>3277.0940000000001</v>
      </c>
      <c r="K31" s="52">
        <v>203.95099999999999</v>
      </c>
    </row>
    <row r="32" spans="1:11" s="7" customFormat="1" ht="15.75" thickBot="1" x14ac:dyDescent="0.3">
      <c r="A32" s="72"/>
      <c r="B32" s="70"/>
      <c r="C32" s="62">
        <v>2020</v>
      </c>
      <c r="D32" s="29">
        <f t="shared" si="3"/>
        <v>2270.741</v>
      </c>
      <c r="E32" s="33">
        <v>0</v>
      </c>
      <c r="F32" s="33">
        <v>0</v>
      </c>
      <c r="G32" s="32">
        <v>0</v>
      </c>
      <c r="H32" s="32">
        <v>0</v>
      </c>
      <c r="I32" s="32">
        <v>0</v>
      </c>
      <c r="J32" s="31">
        <v>2270.741</v>
      </c>
      <c r="K32" s="53">
        <v>0</v>
      </c>
    </row>
    <row r="33" spans="1:11" s="7" customFormat="1" ht="15.75" thickBot="1" x14ac:dyDescent="0.3">
      <c r="A33" s="71" t="s">
        <v>27</v>
      </c>
      <c r="B33" s="67" t="s">
        <v>10</v>
      </c>
      <c r="C33" s="68"/>
      <c r="D33" s="47">
        <f>SUM(E33:K33)</f>
        <v>627295.80099999986</v>
      </c>
      <c r="E33" s="47">
        <f>SUM(E34:E38)</f>
        <v>3169.4139999999998</v>
      </c>
      <c r="F33" s="47">
        <f t="shared" ref="F33:K33" si="16">SUM(F34:F38)</f>
        <v>0</v>
      </c>
      <c r="G33" s="47">
        <f t="shared" si="16"/>
        <v>2746.2740000000003</v>
      </c>
      <c r="H33" s="47">
        <f t="shared" si="16"/>
        <v>56211.420000000006</v>
      </c>
      <c r="I33" s="47">
        <f t="shared" si="16"/>
        <v>8245.8259999999991</v>
      </c>
      <c r="J33" s="47">
        <f t="shared" si="16"/>
        <v>511613.82399999996</v>
      </c>
      <c r="K33" s="48">
        <f t="shared" si="16"/>
        <v>45309.042999999998</v>
      </c>
    </row>
    <row r="34" spans="1:11" s="7" customFormat="1" x14ac:dyDescent="0.25">
      <c r="A34" s="72"/>
      <c r="B34" s="69" t="s">
        <v>42</v>
      </c>
      <c r="C34" s="61">
        <v>2024</v>
      </c>
      <c r="D34" s="29">
        <f>SUM(E34,G34:H34,I34:K34)</f>
        <v>601825.20499999996</v>
      </c>
      <c r="E34" s="30">
        <v>2028.752</v>
      </c>
      <c r="F34" s="33">
        <v>0</v>
      </c>
      <c r="G34" s="31">
        <v>2655.7400000000002</v>
      </c>
      <c r="H34" s="31">
        <v>54086.210000000006</v>
      </c>
      <c r="I34" s="31">
        <v>6671.2849999999999</v>
      </c>
      <c r="J34" s="31">
        <v>491917.39899999998</v>
      </c>
      <c r="K34" s="52">
        <v>44465.818999999996</v>
      </c>
    </row>
    <row r="35" spans="1:11" s="7" customFormat="1" x14ac:dyDescent="0.25">
      <c r="A35" s="72"/>
      <c r="B35" s="70"/>
      <c r="C35" s="62">
        <v>2023</v>
      </c>
      <c r="D35" s="29">
        <f>SUM(E35,G35:H35,I35:K35)</f>
        <v>10648.880999999999</v>
      </c>
      <c r="E35" s="30">
        <v>12.648999999999999</v>
      </c>
      <c r="F35" s="33">
        <v>0</v>
      </c>
      <c r="G35" s="31">
        <v>90.534000000000006</v>
      </c>
      <c r="H35" s="31">
        <v>1517.3219999999999</v>
      </c>
      <c r="I35" s="32">
        <v>0</v>
      </c>
      <c r="J35" s="31">
        <v>8990.56</v>
      </c>
      <c r="K35" s="52">
        <v>37.816000000000003</v>
      </c>
    </row>
    <row r="36" spans="1:11" s="7" customFormat="1" x14ac:dyDescent="0.25">
      <c r="A36" s="72"/>
      <c r="B36" s="70"/>
      <c r="C36" s="62">
        <v>2022</v>
      </c>
      <c r="D36" s="29">
        <f>SUM(E36,G36:H36,I36:K36)</f>
        <v>6793.0960000000005</v>
      </c>
      <c r="E36" s="30">
        <v>69.203000000000003</v>
      </c>
      <c r="F36" s="33">
        <v>0</v>
      </c>
      <c r="G36" s="32">
        <v>0</v>
      </c>
      <c r="H36" s="31">
        <v>266.23700000000002</v>
      </c>
      <c r="I36" s="31">
        <v>1017.182</v>
      </c>
      <c r="J36" s="31">
        <v>4839.0169999999998</v>
      </c>
      <c r="K36" s="52">
        <v>601.45699999999999</v>
      </c>
    </row>
    <row r="37" spans="1:11" s="7" customFormat="1" x14ac:dyDescent="0.25">
      <c r="A37" s="72"/>
      <c r="B37" s="70"/>
      <c r="C37" s="62">
        <v>2021</v>
      </c>
      <c r="D37" s="29">
        <f>SUM(E37,G37:H37,I37:K37)</f>
        <v>5654.7340000000004</v>
      </c>
      <c r="E37" s="30">
        <v>1058.81</v>
      </c>
      <c r="F37" s="33">
        <v>0</v>
      </c>
      <c r="G37" s="32">
        <v>0</v>
      </c>
      <c r="H37" s="31">
        <v>341.65100000000001</v>
      </c>
      <c r="I37" s="31">
        <v>557.35900000000004</v>
      </c>
      <c r="J37" s="31">
        <v>3492.9630000000002</v>
      </c>
      <c r="K37" s="52">
        <v>203.95099999999999</v>
      </c>
    </row>
    <row r="38" spans="1:11" s="7" customFormat="1" ht="15.75" thickBot="1" x14ac:dyDescent="0.3">
      <c r="A38" s="72"/>
      <c r="B38" s="70"/>
      <c r="C38" s="62">
        <v>2020</v>
      </c>
      <c r="D38" s="29">
        <f>SUM(E38,G38:H38,I38:K38)</f>
        <v>2373.8850000000002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1">
        <v>2373.8850000000002</v>
      </c>
      <c r="K38" s="53">
        <v>0</v>
      </c>
    </row>
    <row r="39" spans="1:11" s="7" customFormat="1" ht="15.75" thickBot="1" x14ac:dyDescent="0.3">
      <c r="A39" s="71" t="s">
        <v>26</v>
      </c>
      <c r="B39" s="67" t="s">
        <v>10</v>
      </c>
      <c r="C39" s="68"/>
      <c r="D39" s="47">
        <f>SUM(E39:K39)</f>
        <v>554803.20199999993</v>
      </c>
      <c r="E39" s="47">
        <f>SUM(E40:E45)</f>
        <v>2429.9189999999999</v>
      </c>
      <c r="F39" s="47">
        <f t="shared" ref="F39" si="17">SUM(F40:F45)</f>
        <v>0</v>
      </c>
      <c r="G39" s="47">
        <f t="shared" ref="G39" si="18">SUM(G40:G45)</f>
        <v>1581.194</v>
      </c>
      <c r="H39" s="47">
        <f t="shared" ref="H39" si="19">SUM(H40:H45)</f>
        <v>56475.661</v>
      </c>
      <c r="I39" s="47">
        <f t="shared" ref="I39" si="20">SUM(I40:I45)</f>
        <v>25578.275000000001</v>
      </c>
      <c r="J39" s="47">
        <f t="shared" ref="J39" si="21">SUM(J40:J45)</f>
        <v>436006.26799999992</v>
      </c>
      <c r="K39" s="48">
        <f t="shared" ref="K39" si="22">SUM(K40:K45)</f>
        <v>32731.885000000002</v>
      </c>
    </row>
    <row r="40" spans="1:11" s="7" customFormat="1" x14ac:dyDescent="0.25">
      <c r="A40" s="72"/>
      <c r="B40" s="69" t="s">
        <v>42</v>
      </c>
      <c r="C40" s="61">
        <v>2024</v>
      </c>
      <c r="D40" s="29">
        <f t="shared" ref="D40:D45" si="23">SUM(E40,G40:H40,I40:K40)</f>
        <v>524430.49</v>
      </c>
      <c r="E40" s="30">
        <v>1289.2570000000001</v>
      </c>
      <c r="F40" s="33">
        <v>0</v>
      </c>
      <c r="G40" s="31">
        <v>1490.6599999999999</v>
      </c>
      <c r="H40" s="31">
        <v>54266.283000000003</v>
      </c>
      <c r="I40" s="31">
        <v>23987.474000000002</v>
      </c>
      <c r="J40" s="31">
        <v>412670.67099999997</v>
      </c>
      <c r="K40" s="52">
        <v>30726.145</v>
      </c>
    </row>
    <row r="41" spans="1:11" s="7" customFormat="1" x14ac:dyDescent="0.25">
      <c r="A41" s="72"/>
      <c r="B41" s="70"/>
      <c r="C41" s="62">
        <v>2023</v>
      </c>
      <c r="D41" s="29">
        <f t="shared" si="23"/>
        <v>13467.743</v>
      </c>
      <c r="E41" s="30">
        <v>12.648999999999999</v>
      </c>
      <c r="F41" s="33">
        <v>0</v>
      </c>
      <c r="G41" s="31">
        <v>90.534000000000006</v>
      </c>
      <c r="H41" s="31">
        <v>1517.3219999999999</v>
      </c>
      <c r="I41" s="32">
        <v>0</v>
      </c>
      <c r="J41" s="31">
        <v>11796.772000000001</v>
      </c>
      <c r="K41" s="52">
        <v>50.466000000000001</v>
      </c>
    </row>
    <row r="42" spans="1:11" s="7" customFormat="1" x14ac:dyDescent="0.25">
      <c r="A42" s="72"/>
      <c r="B42" s="70"/>
      <c r="C42" s="62">
        <v>2022</v>
      </c>
      <c r="D42" s="29">
        <f t="shared" si="23"/>
        <v>7441</v>
      </c>
      <c r="E42" s="30">
        <v>69.203000000000003</v>
      </c>
      <c r="F42" s="33">
        <v>0</v>
      </c>
      <c r="G42" s="32">
        <v>0</v>
      </c>
      <c r="H42" s="31">
        <v>350.40499999999997</v>
      </c>
      <c r="I42" s="31">
        <v>1033.442</v>
      </c>
      <c r="J42" s="31">
        <v>5309.2889999999998</v>
      </c>
      <c r="K42" s="52">
        <v>678.66099999999994</v>
      </c>
    </row>
    <row r="43" spans="1:11" s="7" customFormat="1" x14ac:dyDescent="0.25">
      <c r="A43" s="72"/>
      <c r="B43" s="70"/>
      <c r="C43" s="62">
        <v>2021</v>
      </c>
      <c r="D43" s="29">
        <f t="shared" si="23"/>
        <v>6210.9089999999997</v>
      </c>
      <c r="E43" s="30">
        <v>912.05799999999999</v>
      </c>
      <c r="F43" s="33">
        <v>0</v>
      </c>
      <c r="G43" s="32">
        <v>0</v>
      </c>
      <c r="H43" s="32">
        <v>0</v>
      </c>
      <c r="I43" s="31">
        <v>557.35900000000004</v>
      </c>
      <c r="J43" s="31">
        <v>3750.5619999999999</v>
      </c>
      <c r="K43" s="52">
        <v>990.93</v>
      </c>
    </row>
    <row r="44" spans="1:11" s="7" customFormat="1" x14ac:dyDescent="0.25">
      <c r="A44" s="72"/>
      <c r="B44" s="70"/>
      <c r="C44" s="62">
        <v>2020</v>
      </c>
      <c r="D44" s="29">
        <f t="shared" si="23"/>
        <v>2711.645</v>
      </c>
      <c r="E44" s="30">
        <v>62.113999999999997</v>
      </c>
      <c r="F44" s="33">
        <v>0</v>
      </c>
      <c r="G44" s="32">
        <v>0</v>
      </c>
      <c r="H44" s="31">
        <v>108.443</v>
      </c>
      <c r="I44" s="32">
        <v>0</v>
      </c>
      <c r="J44" s="31">
        <v>2478.9740000000002</v>
      </c>
      <c r="K44" s="52">
        <v>62.113999999999997</v>
      </c>
    </row>
    <row r="45" spans="1:11" s="7" customFormat="1" ht="15.75" thickBot="1" x14ac:dyDescent="0.3">
      <c r="A45" s="74"/>
      <c r="B45" s="76"/>
      <c r="C45" s="63">
        <v>2019</v>
      </c>
      <c r="D45" s="36">
        <f t="shared" si="23"/>
        <v>541.41499999999996</v>
      </c>
      <c r="E45" s="37">
        <v>84.638000000000005</v>
      </c>
      <c r="F45" s="38">
        <v>0</v>
      </c>
      <c r="G45" s="39">
        <v>0</v>
      </c>
      <c r="H45" s="35">
        <v>233.208</v>
      </c>
      <c r="I45" s="39">
        <v>0</v>
      </c>
      <c r="J45" s="39">
        <v>0</v>
      </c>
      <c r="K45" s="54">
        <v>223.56899999999999</v>
      </c>
    </row>
    <row r="46" spans="1:11" s="7" customFormat="1" ht="15.75" thickBot="1" x14ac:dyDescent="0.3">
      <c r="A46" s="71" t="s">
        <v>25</v>
      </c>
      <c r="B46" s="67" t="s">
        <v>10</v>
      </c>
      <c r="C46" s="68"/>
      <c r="D46" s="47">
        <f>SUM(E46:K46)</f>
        <v>514003.75299999997</v>
      </c>
      <c r="E46" s="47">
        <f>SUM(E47:E52)</f>
        <v>2191.9409999999998</v>
      </c>
      <c r="F46" s="47">
        <f t="shared" ref="F46" si="24">SUM(F47:F52)</f>
        <v>0</v>
      </c>
      <c r="G46" s="47">
        <f t="shared" ref="G46" si="25">SUM(G47:G52)</f>
        <v>1020.8680000000001</v>
      </c>
      <c r="H46" s="47">
        <f t="shared" ref="H46" si="26">SUM(H47:H52)</f>
        <v>55725.78</v>
      </c>
      <c r="I46" s="47">
        <f t="shared" ref="I46" si="27">SUM(I47:I52)</f>
        <v>19453.741000000002</v>
      </c>
      <c r="J46" s="47">
        <f t="shared" ref="J46" si="28">SUM(J47:J52)</f>
        <v>405632.10699999996</v>
      </c>
      <c r="K46" s="48">
        <f t="shared" ref="K46" si="29">SUM(K47:K52)</f>
        <v>29979.315999999999</v>
      </c>
    </row>
    <row r="47" spans="1:11" s="7" customFormat="1" x14ac:dyDescent="0.25">
      <c r="A47" s="72"/>
      <c r="B47" s="69" t="s">
        <v>42</v>
      </c>
      <c r="C47" s="61">
        <v>2024</v>
      </c>
      <c r="D47" s="29">
        <f t="shared" ref="D47:D52" si="30">SUM(E47,G47:H47,I47:K47)</f>
        <v>473195.58</v>
      </c>
      <c r="E47" s="30">
        <v>1038.482</v>
      </c>
      <c r="F47" s="33">
        <v>0</v>
      </c>
      <c r="G47" s="31">
        <v>897.34400000000005</v>
      </c>
      <c r="H47" s="31">
        <v>53507.021000000001</v>
      </c>
      <c r="I47" s="31">
        <v>17788.261999999999</v>
      </c>
      <c r="J47" s="31">
        <v>376220.446</v>
      </c>
      <c r="K47" s="52">
        <v>23744.024999999998</v>
      </c>
    </row>
    <row r="48" spans="1:11" s="7" customFormat="1" x14ac:dyDescent="0.25">
      <c r="A48" s="72"/>
      <c r="B48" s="70"/>
      <c r="C48" s="62">
        <v>2023</v>
      </c>
      <c r="D48" s="29">
        <f t="shared" si="30"/>
        <v>20896.957999999999</v>
      </c>
      <c r="E48" s="30">
        <v>12.648999999999999</v>
      </c>
      <c r="F48" s="33">
        <v>0</v>
      </c>
      <c r="G48" s="31">
        <v>123.524</v>
      </c>
      <c r="H48" s="31">
        <v>1523.721</v>
      </c>
      <c r="I48" s="32">
        <v>0</v>
      </c>
      <c r="J48" s="31">
        <v>16825.056</v>
      </c>
      <c r="K48" s="52">
        <v>2412.0079999999998</v>
      </c>
    </row>
    <row r="49" spans="1:11" s="7" customFormat="1" x14ac:dyDescent="0.25">
      <c r="A49" s="72"/>
      <c r="B49" s="70"/>
      <c r="C49" s="62">
        <v>2022</v>
      </c>
      <c r="D49" s="29">
        <f t="shared" si="30"/>
        <v>9984.4310000000005</v>
      </c>
      <c r="E49" s="30">
        <v>78.284000000000006</v>
      </c>
      <c r="F49" s="33">
        <v>0</v>
      </c>
      <c r="G49" s="32">
        <v>0</v>
      </c>
      <c r="H49" s="31">
        <v>353.387</v>
      </c>
      <c r="I49" s="31">
        <v>1098.615</v>
      </c>
      <c r="J49" s="31">
        <v>5911.1909999999998</v>
      </c>
      <c r="K49" s="52">
        <v>2542.9540000000002</v>
      </c>
    </row>
    <row r="50" spans="1:11" s="7" customFormat="1" x14ac:dyDescent="0.25">
      <c r="A50" s="72"/>
      <c r="B50" s="70"/>
      <c r="C50" s="62">
        <v>2021</v>
      </c>
      <c r="D50" s="29">
        <f t="shared" si="30"/>
        <v>6521.8939999999993</v>
      </c>
      <c r="E50" s="30">
        <v>915.774</v>
      </c>
      <c r="F50" s="33">
        <v>0</v>
      </c>
      <c r="G50" s="32">
        <v>0</v>
      </c>
      <c r="H50" s="32">
        <v>0</v>
      </c>
      <c r="I50" s="31">
        <v>566.86400000000003</v>
      </c>
      <c r="J50" s="31">
        <v>4044.61</v>
      </c>
      <c r="K50" s="52">
        <v>994.64599999999996</v>
      </c>
    </row>
    <row r="51" spans="1:11" s="7" customFormat="1" x14ac:dyDescent="0.25">
      <c r="A51" s="72"/>
      <c r="B51" s="70"/>
      <c r="C51" s="62">
        <v>2020</v>
      </c>
      <c r="D51" s="29">
        <f t="shared" si="30"/>
        <v>2863.4749999999999</v>
      </c>
      <c r="E51" s="30">
        <v>62.113999999999997</v>
      </c>
      <c r="F51" s="33">
        <v>0</v>
      </c>
      <c r="G51" s="32">
        <v>0</v>
      </c>
      <c r="H51" s="31">
        <v>108.443</v>
      </c>
      <c r="I51" s="32">
        <v>0</v>
      </c>
      <c r="J51" s="31">
        <v>2630.8040000000001</v>
      </c>
      <c r="K51" s="52">
        <v>62.113999999999997</v>
      </c>
    </row>
    <row r="52" spans="1:11" s="7" customFormat="1" ht="15.75" thickBot="1" x14ac:dyDescent="0.3">
      <c r="A52" s="74"/>
      <c r="B52" s="76"/>
      <c r="C52" s="63">
        <v>2019</v>
      </c>
      <c r="D52" s="36">
        <f t="shared" si="30"/>
        <v>541.41499999999996</v>
      </c>
      <c r="E52" s="37">
        <v>84.638000000000005</v>
      </c>
      <c r="F52" s="38">
        <v>0</v>
      </c>
      <c r="G52" s="39">
        <v>0</v>
      </c>
      <c r="H52" s="35">
        <v>233.208</v>
      </c>
      <c r="I52" s="39">
        <v>0</v>
      </c>
      <c r="J52" s="39">
        <v>0</v>
      </c>
      <c r="K52" s="54">
        <v>223.56899999999999</v>
      </c>
    </row>
    <row r="53" spans="1:11" s="7" customFormat="1" ht="15.75" thickBot="1" x14ac:dyDescent="0.3">
      <c r="A53" s="71" t="s">
        <v>24</v>
      </c>
      <c r="B53" s="67" t="s">
        <v>10</v>
      </c>
      <c r="C53" s="68"/>
      <c r="D53" s="47">
        <f>SUM(E53:K53)</f>
        <v>496165.48600000003</v>
      </c>
      <c r="E53" s="47">
        <f>SUM(E54:E59)</f>
        <v>3831.7190000000001</v>
      </c>
      <c r="F53" s="47">
        <f t="shared" ref="F53" si="31">SUM(F54:F59)</f>
        <v>0</v>
      </c>
      <c r="G53" s="47">
        <f t="shared" ref="G53" si="32">SUM(G54:G59)</f>
        <v>1377.3400000000001</v>
      </c>
      <c r="H53" s="47">
        <f t="shared" ref="H53" si="33">SUM(H54:H59)</f>
        <v>40114.948000000004</v>
      </c>
      <c r="I53" s="47">
        <f t="shared" ref="I53" si="34">SUM(I54:I59)</f>
        <v>36355.506999999998</v>
      </c>
      <c r="J53" s="47">
        <f t="shared" ref="J53" si="35">SUM(J54:J59)</f>
        <v>377099.65100000001</v>
      </c>
      <c r="K53" s="48">
        <f t="shared" ref="K53" si="36">SUM(K54:K59)</f>
        <v>37386.321000000004</v>
      </c>
    </row>
    <row r="54" spans="1:11" s="7" customFormat="1" x14ac:dyDescent="0.25">
      <c r="A54" s="72"/>
      <c r="B54" s="69" t="s">
        <v>42</v>
      </c>
      <c r="C54" s="61">
        <v>2024</v>
      </c>
      <c r="D54" s="29">
        <f t="shared" ref="D54:D59" si="37">SUM(E54,G54:H54,I54:K54)</f>
        <v>432524.51700000005</v>
      </c>
      <c r="E54" s="30">
        <v>2678.26</v>
      </c>
      <c r="F54" s="33">
        <v>0</v>
      </c>
      <c r="G54" s="31">
        <v>1253.816</v>
      </c>
      <c r="H54" s="31">
        <v>36941.834000000003</v>
      </c>
      <c r="I54" s="31">
        <v>32851.431000000004</v>
      </c>
      <c r="J54" s="31">
        <v>327253.23000000004</v>
      </c>
      <c r="K54" s="52">
        <v>31545.945999999996</v>
      </c>
    </row>
    <row r="55" spans="1:11" s="7" customFormat="1" x14ac:dyDescent="0.25">
      <c r="A55" s="72"/>
      <c r="B55" s="70"/>
      <c r="C55" s="62">
        <v>2023</v>
      </c>
      <c r="D55" s="29">
        <f t="shared" si="37"/>
        <v>42803.416000000005</v>
      </c>
      <c r="E55" s="30">
        <v>12.648999999999999</v>
      </c>
      <c r="F55" s="33">
        <v>0</v>
      </c>
      <c r="G55" s="31">
        <v>123.524</v>
      </c>
      <c r="H55" s="31">
        <v>2478.076</v>
      </c>
      <c r="I55" s="31">
        <v>1835.3440000000001</v>
      </c>
      <c r="J55" s="31">
        <v>35313.821000000004</v>
      </c>
      <c r="K55" s="52">
        <v>3040.002</v>
      </c>
    </row>
    <row r="56" spans="1:11" s="7" customFormat="1" x14ac:dyDescent="0.25">
      <c r="A56" s="72"/>
      <c r="B56" s="70"/>
      <c r="C56" s="62">
        <v>2022</v>
      </c>
      <c r="D56" s="29">
        <f t="shared" si="37"/>
        <v>11276.519</v>
      </c>
      <c r="E56" s="30">
        <v>78.284000000000006</v>
      </c>
      <c r="F56" s="33">
        <v>0</v>
      </c>
      <c r="G56" s="32">
        <v>0</v>
      </c>
      <c r="H56" s="31">
        <v>353.387</v>
      </c>
      <c r="I56" s="31">
        <v>1098.615</v>
      </c>
      <c r="J56" s="31">
        <v>7163.6620000000003</v>
      </c>
      <c r="K56" s="52">
        <v>2582.5709999999999</v>
      </c>
    </row>
    <row r="57" spans="1:11" s="7" customFormat="1" x14ac:dyDescent="0.25">
      <c r="A57" s="72"/>
      <c r="B57" s="70"/>
      <c r="C57" s="62">
        <v>2021</v>
      </c>
      <c r="D57" s="29">
        <f t="shared" si="37"/>
        <v>6091.8030000000008</v>
      </c>
      <c r="E57" s="30">
        <v>915.774</v>
      </c>
      <c r="F57" s="33">
        <v>0</v>
      </c>
      <c r="G57" s="32">
        <v>0</v>
      </c>
      <c r="H57" s="32">
        <v>0</v>
      </c>
      <c r="I57" s="31">
        <v>570.11699999999996</v>
      </c>
      <c r="J57" s="31">
        <v>4527.04</v>
      </c>
      <c r="K57" s="52">
        <v>78.872</v>
      </c>
    </row>
    <row r="58" spans="1:11" s="7" customFormat="1" x14ac:dyDescent="0.25">
      <c r="A58" s="72"/>
      <c r="B58" s="70"/>
      <c r="C58" s="62">
        <v>2020</v>
      </c>
      <c r="D58" s="29">
        <f t="shared" si="37"/>
        <v>2135.623</v>
      </c>
      <c r="E58" s="30">
        <v>62.113999999999997</v>
      </c>
      <c r="F58" s="33">
        <v>0</v>
      </c>
      <c r="G58" s="32">
        <v>0</v>
      </c>
      <c r="H58" s="31">
        <v>108.443</v>
      </c>
      <c r="I58" s="32">
        <v>0</v>
      </c>
      <c r="J58" s="31">
        <v>1965.066</v>
      </c>
      <c r="K58" s="53">
        <v>0</v>
      </c>
    </row>
    <row r="59" spans="1:11" s="7" customFormat="1" ht="15.75" thickBot="1" x14ac:dyDescent="0.3">
      <c r="A59" s="74"/>
      <c r="B59" s="76"/>
      <c r="C59" s="63">
        <v>2019</v>
      </c>
      <c r="D59" s="36">
        <f t="shared" si="37"/>
        <v>1333.6079999999999</v>
      </c>
      <c r="E59" s="37">
        <v>84.638000000000005</v>
      </c>
      <c r="F59" s="38">
        <v>0</v>
      </c>
      <c r="G59" s="39">
        <v>0</v>
      </c>
      <c r="H59" s="35">
        <v>233.208</v>
      </c>
      <c r="I59" s="39">
        <v>0</v>
      </c>
      <c r="J59" s="35">
        <v>876.83199999999999</v>
      </c>
      <c r="K59" s="54">
        <v>138.93</v>
      </c>
    </row>
    <row r="60" spans="1:11" s="7" customFormat="1" ht="15.75" thickBot="1" x14ac:dyDescent="0.3">
      <c r="A60" s="71" t="s">
        <v>16</v>
      </c>
      <c r="B60" s="67" t="s">
        <v>10</v>
      </c>
      <c r="C60" s="68"/>
      <c r="D60" s="47">
        <f>SUM(E60:K60)</f>
        <v>491137.27800000005</v>
      </c>
      <c r="E60" s="47">
        <f>SUM(E61:E65)</f>
        <v>6654.5379999999996</v>
      </c>
      <c r="F60" s="47">
        <f t="shared" ref="F60:K60" si="38">SUM(F61:F65)</f>
        <v>0</v>
      </c>
      <c r="G60" s="47">
        <f t="shared" si="38"/>
        <v>1540.134</v>
      </c>
      <c r="H60" s="47">
        <f t="shared" si="38"/>
        <v>16448.773000000001</v>
      </c>
      <c r="I60" s="47">
        <f t="shared" si="38"/>
        <v>10650.784</v>
      </c>
      <c r="J60" s="47">
        <f t="shared" si="38"/>
        <v>416795.67600000004</v>
      </c>
      <c r="K60" s="48">
        <f t="shared" si="38"/>
        <v>39047.373</v>
      </c>
    </row>
    <row r="61" spans="1:11" s="7" customFormat="1" x14ac:dyDescent="0.25">
      <c r="A61" s="72"/>
      <c r="B61" s="69" t="s">
        <v>42</v>
      </c>
      <c r="C61" s="61">
        <v>2023</v>
      </c>
      <c r="D61" s="29">
        <f t="shared" ref="D61:D107" si="39">SUM(E61,G61:H61,I61:K61)</f>
        <v>463168.91399999999</v>
      </c>
      <c r="E61" s="30">
        <v>5513.7280000000001</v>
      </c>
      <c r="F61" s="33">
        <v>0</v>
      </c>
      <c r="G61" s="31">
        <v>1540.134</v>
      </c>
      <c r="H61" s="31">
        <v>15753.735000000001</v>
      </c>
      <c r="I61" s="31">
        <v>8974.3279999999995</v>
      </c>
      <c r="J61" s="31">
        <v>395152.02899999998</v>
      </c>
      <c r="K61" s="52">
        <v>36234.959999999999</v>
      </c>
    </row>
    <row r="62" spans="1:11" s="7" customFormat="1" x14ac:dyDescent="0.25">
      <c r="A62" s="72"/>
      <c r="B62" s="70"/>
      <c r="C62" s="62">
        <v>2022</v>
      </c>
      <c r="D62" s="29">
        <f t="shared" si="39"/>
        <v>17065.525000000001</v>
      </c>
      <c r="E62" s="30">
        <v>78.284000000000006</v>
      </c>
      <c r="F62" s="33">
        <v>0</v>
      </c>
      <c r="G62" s="32">
        <v>0</v>
      </c>
      <c r="H62" s="31">
        <v>353.387</v>
      </c>
      <c r="I62" s="31">
        <v>1106.3389999999999</v>
      </c>
      <c r="J62" s="31">
        <v>12942.623</v>
      </c>
      <c r="K62" s="52">
        <v>2584.8919999999998</v>
      </c>
    </row>
    <row r="63" spans="1:11" s="7" customFormat="1" x14ac:dyDescent="0.25">
      <c r="A63" s="72"/>
      <c r="B63" s="70"/>
      <c r="C63" s="62">
        <v>2021</v>
      </c>
      <c r="D63" s="29">
        <f t="shared" si="39"/>
        <v>7142.7759999999998</v>
      </c>
      <c r="E63" s="30">
        <v>915.774</v>
      </c>
      <c r="F63" s="33">
        <v>0</v>
      </c>
      <c r="G63" s="32">
        <v>0</v>
      </c>
      <c r="H63" s="32">
        <v>0</v>
      </c>
      <c r="I63" s="31">
        <v>570.11699999999996</v>
      </c>
      <c r="J63" s="31">
        <v>5578.0119999999997</v>
      </c>
      <c r="K63" s="52">
        <v>78.873000000000005</v>
      </c>
    </row>
    <row r="64" spans="1:11" s="7" customFormat="1" x14ac:dyDescent="0.25">
      <c r="A64" s="72"/>
      <c r="B64" s="70"/>
      <c r="C64" s="62">
        <v>2020</v>
      </c>
      <c r="D64" s="29">
        <f t="shared" si="39"/>
        <v>2343.386</v>
      </c>
      <c r="E64" s="30">
        <v>62.113999999999997</v>
      </c>
      <c r="F64" s="33">
        <v>0</v>
      </c>
      <c r="G64" s="32">
        <v>0</v>
      </c>
      <c r="H64" s="31">
        <v>108.443</v>
      </c>
      <c r="I64" s="32">
        <v>0</v>
      </c>
      <c r="J64" s="31">
        <v>2172.8290000000002</v>
      </c>
      <c r="K64" s="53">
        <v>0</v>
      </c>
    </row>
    <row r="65" spans="1:11" s="7" customFormat="1" ht="15.75" thickBot="1" x14ac:dyDescent="0.3">
      <c r="A65" s="74"/>
      <c r="B65" s="76"/>
      <c r="C65" s="63">
        <v>2019</v>
      </c>
      <c r="D65" s="36">
        <f t="shared" si="39"/>
        <v>1416.6769999999999</v>
      </c>
      <c r="E65" s="37">
        <v>84.638000000000005</v>
      </c>
      <c r="F65" s="38">
        <v>0</v>
      </c>
      <c r="G65" s="39">
        <v>0</v>
      </c>
      <c r="H65" s="35">
        <v>233.208</v>
      </c>
      <c r="I65" s="39">
        <v>0</v>
      </c>
      <c r="J65" s="35">
        <v>950.18299999999999</v>
      </c>
      <c r="K65" s="54">
        <v>148.648</v>
      </c>
    </row>
    <row r="66" spans="1:11" s="7" customFormat="1" ht="15.75" thickBot="1" x14ac:dyDescent="0.3">
      <c r="A66" s="71" t="s">
        <v>15</v>
      </c>
      <c r="B66" s="67" t="s">
        <v>10</v>
      </c>
      <c r="C66" s="68"/>
      <c r="D66" s="47">
        <f>SUM(E66:K66)</f>
        <v>414532.07299999997</v>
      </c>
      <c r="E66" s="47">
        <f>SUM(E67:E71)</f>
        <v>7213.6240000000007</v>
      </c>
      <c r="F66" s="47">
        <f t="shared" ref="F66:K66" si="40">SUM(F67:F71)</f>
        <v>0</v>
      </c>
      <c r="G66" s="47">
        <f t="shared" si="40"/>
        <v>2338.6869999999999</v>
      </c>
      <c r="H66" s="47">
        <f t="shared" si="40"/>
        <v>16063.529</v>
      </c>
      <c r="I66" s="47">
        <f t="shared" si="40"/>
        <v>27728.413</v>
      </c>
      <c r="J66" s="47">
        <f t="shared" si="40"/>
        <v>334379.66399999999</v>
      </c>
      <c r="K66" s="48">
        <f t="shared" si="40"/>
        <v>26808.15599999997</v>
      </c>
    </row>
    <row r="67" spans="1:11" s="7" customFormat="1" x14ac:dyDescent="0.25">
      <c r="A67" s="72"/>
      <c r="B67" s="69" t="s">
        <v>42</v>
      </c>
      <c r="C67" s="61">
        <v>2023</v>
      </c>
      <c r="D67" s="29">
        <f t="shared" si="39"/>
        <v>377867.15799999994</v>
      </c>
      <c r="E67" s="30">
        <v>5987.375</v>
      </c>
      <c r="F67" s="33">
        <v>0</v>
      </c>
      <c r="G67" s="31">
        <v>2338.6869999999999</v>
      </c>
      <c r="H67" s="31">
        <v>13647.965</v>
      </c>
      <c r="I67" s="31">
        <v>24029.040000000001</v>
      </c>
      <c r="J67" s="31">
        <v>308275.59899999999</v>
      </c>
      <c r="K67" s="52">
        <v>23588.491999999969</v>
      </c>
    </row>
    <row r="68" spans="1:11" s="7" customFormat="1" x14ac:dyDescent="0.25">
      <c r="A68" s="72"/>
      <c r="B68" s="70"/>
      <c r="C68" s="62">
        <v>2022</v>
      </c>
      <c r="D68" s="29">
        <f t="shared" si="39"/>
        <v>23443.323</v>
      </c>
      <c r="E68" s="30">
        <v>163.386</v>
      </c>
      <c r="F68" s="33">
        <v>0</v>
      </c>
      <c r="G68" s="32">
        <v>0</v>
      </c>
      <c r="H68" s="31">
        <v>2073.913</v>
      </c>
      <c r="I68" s="31">
        <v>1614.896</v>
      </c>
      <c r="J68" s="31">
        <v>16599.697</v>
      </c>
      <c r="K68" s="52">
        <v>2991.431</v>
      </c>
    </row>
    <row r="69" spans="1:11" s="7" customFormat="1" x14ac:dyDescent="0.25">
      <c r="A69" s="72"/>
      <c r="B69" s="70"/>
      <c r="C69" s="62">
        <v>2021</v>
      </c>
      <c r="D69" s="29">
        <f t="shared" si="39"/>
        <v>9248.9779999999992</v>
      </c>
      <c r="E69" s="30">
        <v>915.774</v>
      </c>
      <c r="F69" s="33">
        <v>0</v>
      </c>
      <c r="G69" s="32">
        <v>0</v>
      </c>
      <c r="H69" s="32">
        <v>0</v>
      </c>
      <c r="I69" s="31">
        <v>2084.4769999999999</v>
      </c>
      <c r="J69" s="31">
        <v>6169.8549999999996</v>
      </c>
      <c r="K69" s="52">
        <v>78.872</v>
      </c>
    </row>
    <row r="70" spans="1:11" s="7" customFormat="1" x14ac:dyDescent="0.25">
      <c r="A70" s="72"/>
      <c r="B70" s="70"/>
      <c r="C70" s="62">
        <v>2020</v>
      </c>
      <c r="D70" s="29">
        <f t="shared" si="39"/>
        <v>2507.643</v>
      </c>
      <c r="E70" s="30">
        <v>62.451000000000001</v>
      </c>
      <c r="F70" s="33">
        <v>0</v>
      </c>
      <c r="G70" s="32">
        <v>0</v>
      </c>
      <c r="H70" s="31">
        <v>108.443</v>
      </c>
      <c r="I70" s="32">
        <v>0</v>
      </c>
      <c r="J70" s="31">
        <v>2336.7489999999998</v>
      </c>
      <c r="K70" s="53">
        <v>0</v>
      </c>
    </row>
    <row r="71" spans="1:11" s="7" customFormat="1" ht="15.75" thickBot="1" x14ac:dyDescent="0.3">
      <c r="A71" s="74"/>
      <c r="B71" s="76"/>
      <c r="C71" s="63">
        <v>2019</v>
      </c>
      <c r="D71" s="36">
        <f t="shared" si="39"/>
        <v>1464.971</v>
      </c>
      <c r="E71" s="37">
        <v>84.638000000000005</v>
      </c>
      <c r="F71" s="38">
        <v>0</v>
      </c>
      <c r="G71" s="39">
        <v>0</v>
      </c>
      <c r="H71" s="35">
        <v>233.208</v>
      </c>
      <c r="I71" s="39">
        <v>0</v>
      </c>
      <c r="J71" s="35">
        <v>997.76400000000001</v>
      </c>
      <c r="K71" s="54">
        <v>149.36099999999999</v>
      </c>
    </row>
    <row r="72" spans="1:11" s="7" customFormat="1" ht="15.75" thickBot="1" x14ac:dyDescent="0.3">
      <c r="A72" s="71" t="s">
        <v>14</v>
      </c>
      <c r="B72" s="67" t="s">
        <v>10</v>
      </c>
      <c r="C72" s="68"/>
      <c r="D72" s="47">
        <f>SUM(E72:K72)</f>
        <v>373481.21399999998</v>
      </c>
      <c r="E72" s="47">
        <f>SUM(E73:E77)</f>
        <v>8584.0300000000007</v>
      </c>
      <c r="F72" s="47">
        <f t="shared" ref="F72:K72" si="41">SUM(F73:F77)</f>
        <v>0.28599999999999998</v>
      </c>
      <c r="G72" s="47">
        <f t="shared" si="41"/>
        <v>1056.3689999999999</v>
      </c>
      <c r="H72" s="47">
        <f t="shared" si="41"/>
        <v>15512.194</v>
      </c>
      <c r="I72" s="47">
        <f t="shared" si="41"/>
        <v>26221.106</v>
      </c>
      <c r="J72" s="47">
        <f t="shared" si="41"/>
        <v>299777.07199999999</v>
      </c>
      <c r="K72" s="48">
        <f t="shared" si="41"/>
        <v>22330.157000000003</v>
      </c>
    </row>
    <row r="73" spans="1:11" s="7" customFormat="1" x14ac:dyDescent="0.25">
      <c r="A73" s="72"/>
      <c r="B73" s="69" t="s">
        <v>42</v>
      </c>
      <c r="C73" s="61">
        <v>2023</v>
      </c>
      <c r="D73" s="29">
        <f t="shared" si="39"/>
        <v>324700.87199999997</v>
      </c>
      <c r="E73" s="30">
        <v>3706.0770000000002</v>
      </c>
      <c r="F73" s="30">
        <v>0.28599999999999998</v>
      </c>
      <c r="G73" s="31">
        <v>1056.3689999999999</v>
      </c>
      <c r="H73" s="31">
        <v>12967.055</v>
      </c>
      <c r="I73" s="31">
        <v>22501.25</v>
      </c>
      <c r="J73" s="31">
        <v>265998.68</v>
      </c>
      <c r="K73" s="52">
        <v>18471.441000000003</v>
      </c>
    </row>
    <row r="74" spans="1:11" s="7" customFormat="1" x14ac:dyDescent="0.25">
      <c r="A74" s="72"/>
      <c r="B74" s="70"/>
      <c r="C74" s="62">
        <v>2022</v>
      </c>
      <c r="D74" s="29">
        <f t="shared" si="39"/>
        <v>34524.218999999997</v>
      </c>
      <c r="E74" s="30">
        <v>3815.09</v>
      </c>
      <c r="F74" s="33">
        <v>0</v>
      </c>
      <c r="G74" s="32">
        <v>0</v>
      </c>
      <c r="H74" s="31">
        <v>2203.4879999999998</v>
      </c>
      <c r="I74" s="31">
        <v>1635.3789999999999</v>
      </c>
      <c r="J74" s="31">
        <v>23239.778999999999</v>
      </c>
      <c r="K74" s="52">
        <v>3630.4830000000002</v>
      </c>
    </row>
    <row r="75" spans="1:11" s="7" customFormat="1" x14ac:dyDescent="0.25">
      <c r="A75" s="72"/>
      <c r="B75" s="70"/>
      <c r="C75" s="62">
        <v>2021</v>
      </c>
      <c r="D75" s="29">
        <f t="shared" si="39"/>
        <v>10116.405999999999</v>
      </c>
      <c r="E75" s="30">
        <v>915.774</v>
      </c>
      <c r="F75" s="33">
        <v>0</v>
      </c>
      <c r="G75" s="32">
        <v>0</v>
      </c>
      <c r="H75" s="32">
        <v>0</v>
      </c>
      <c r="I75" s="31">
        <v>2084.4769999999999</v>
      </c>
      <c r="J75" s="31">
        <v>7037.2830000000004</v>
      </c>
      <c r="K75" s="52">
        <v>78.872</v>
      </c>
    </row>
    <row r="76" spans="1:11" s="7" customFormat="1" x14ac:dyDescent="0.25">
      <c r="A76" s="72"/>
      <c r="B76" s="70"/>
      <c r="C76" s="62">
        <v>2020</v>
      </c>
      <c r="D76" s="29">
        <f t="shared" si="39"/>
        <v>2632.2529999999997</v>
      </c>
      <c r="E76" s="30">
        <v>62.451000000000001</v>
      </c>
      <c r="F76" s="33">
        <v>0</v>
      </c>
      <c r="G76" s="32">
        <v>0</v>
      </c>
      <c r="H76" s="31">
        <v>108.443</v>
      </c>
      <c r="I76" s="32">
        <v>0</v>
      </c>
      <c r="J76" s="31">
        <v>2461.3589999999999</v>
      </c>
      <c r="K76" s="53">
        <v>0</v>
      </c>
    </row>
    <row r="77" spans="1:11" s="7" customFormat="1" ht="15.75" thickBot="1" x14ac:dyDescent="0.3">
      <c r="A77" s="74"/>
      <c r="B77" s="76"/>
      <c r="C77" s="63">
        <v>2019</v>
      </c>
      <c r="D77" s="36">
        <f t="shared" si="39"/>
        <v>1507.1779999999999</v>
      </c>
      <c r="E77" s="37">
        <v>84.638000000000005</v>
      </c>
      <c r="F77" s="38">
        <v>0</v>
      </c>
      <c r="G77" s="39">
        <v>0</v>
      </c>
      <c r="H77" s="35">
        <v>233.208</v>
      </c>
      <c r="I77" s="39">
        <v>0</v>
      </c>
      <c r="J77" s="35">
        <v>1039.971</v>
      </c>
      <c r="K77" s="54">
        <v>149.36099999999999</v>
      </c>
    </row>
    <row r="78" spans="1:11" s="7" customFormat="1" ht="15.75" thickBot="1" x14ac:dyDescent="0.3">
      <c r="A78" s="71" t="s">
        <v>13</v>
      </c>
      <c r="B78" s="67" t="s">
        <v>10</v>
      </c>
      <c r="C78" s="68"/>
      <c r="D78" s="47">
        <f>SUM(E78:K78)</f>
        <v>356913.16200000001</v>
      </c>
      <c r="E78" s="47">
        <f>SUM(E79:E83)</f>
        <v>15514.155000000001</v>
      </c>
      <c r="F78" s="47">
        <f t="shared" ref="F78:K78" si="42">SUM(F79:F83)</f>
        <v>0.106</v>
      </c>
      <c r="G78" s="47">
        <f t="shared" si="42"/>
        <v>1270.5129999999999</v>
      </c>
      <c r="H78" s="47">
        <f t="shared" si="42"/>
        <v>14533.554</v>
      </c>
      <c r="I78" s="47">
        <f t="shared" si="42"/>
        <v>40733.135000000002</v>
      </c>
      <c r="J78" s="47">
        <f t="shared" si="42"/>
        <v>256429.29500000001</v>
      </c>
      <c r="K78" s="48">
        <f t="shared" si="42"/>
        <v>28432.403999999999</v>
      </c>
    </row>
    <row r="79" spans="1:11" s="7" customFormat="1" x14ac:dyDescent="0.25">
      <c r="A79" s="72"/>
      <c r="B79" s="69" t="s">
        <v>42</v>
      </c>
      <c r="C79" s="61">
        <v>2023</v>
      </c>
      <c r="D79" s="29">
        <f t="shared" si="39"/>
        <v>286130.22400000005</v>
      </c>
      <c r="E79" s="31">
        <v>9568.1610000000001</v>
      </c>
      <c r="F79" s="31">
        <v>0.106</v>
      </c>
      <c r="G79" s="31">
        <v>1270.5129999999999</v>
      </c>
      <c r="H79" s="31">
        <v>11159.287</v>
      </c>
      <c r="I79" s="31">
        <v>36769.567000000003</v>
      </c>
      <c r="J79" s="31">
        <v>204116.122</v>
      </c>
      <c r="K79" s="52">
        <v>23246.573999999997</v>
      </c>
    </row>
    <row r="80" spans="1:11" s="7" customFormat="1" x14ac:dyDescent="0.25">
      <c r="A80" s="72"/>
      <c r="B80" s="70"/>
      <c r="C80" s="62">
        <v>2022</v>
      </c>
      <c r="D80" s="29">
        <f t="shared" si="39"/>
        <v>54801.846000000005</v>
      </c>
      <c r="E80" s="30">
        <v>4883.1310000000003</v>
      </c>
      <c r="F80" s="33">
        <v>0</v>
      </c>
      <c r="G80" s="32">
        <v>0</v>
      </c>
      <c r="H80" s="31">
        <v>3032.616</v>
      </c>
      <c r="I80" s="31">
        <v>1879.0909999999999</v>
      </c>
      <c r="J80" s="31">
        <v>40511.507000000005</v>
      </c>
      <c r="K80" s="52">
        <v>4495.5010000000002</v>
      </c>
    </row>
    <row r="81" spans="1:11" s="7" customFormat="1" x14ac:dyDescent="0.25">
      <c r="A81" s="72"/>
      <c r="B81" s="70"/>
      <c r="C81" s="62">
        <v>2021</v>
      </c>
      <c r="D81" s="29">
        <f t="shared" si="39"/>
        <v>11438.186</v>
      </c>
      <c r="E81" s="30">
        <v>915.774</v>
      </c>
      <c r="F81" s="33">
        <v>0</v>
      </c>
      <c r="G81" s="32">
        <v>0</v>
      </c>
      <c r="H81" s="32">
        <v>0</v>
      </c>
      <c r="I81" s="31">
        <v>2084.4769999999999</v>
      </c>
      <c r="J81" s="31">
        <v>7896.9669999999996</v>
      </c>
      <c r="K81" s="52">
        <v>540.96799999999996</v>
      </c>
    </row>
    <row r="82" spans="1:11" s="7" customFormat="1" x14ac:dyDescent="0.25">
      <c r="A82" s="72"/>
      <c r="B82" s="70"/>
      <c r="C82" s="62">
        <v>2020</v>
      </c>
      <c r="D82" s="29">
        <f t="shared" si="39"/>
        <v>2900.9700000000003</v>
      </c>
      <c r="E82" s="30">
        <v>62.451000000000001</v>
      </c>
      <c r="F82" s="33">
        <v>0</v>
      </c>
      <c r="G82" s="32">
        <v>0</v>
      </c>
      <c r="H82" s="31">
        <v>108.443</v>
      </c>
      <c r="I82" s="32">
        <v>0</v>
      </c>
      <c r="J82" s="31">
        <v>2730.076</v>
      </c>
      <c r="K82" s="53">
        <v>0</v>
      </c>
    </row>
    <row r="83" spans="1:11" s="7" customFormat="1" ht="15.75" thickBot="1" x14ac:dyDescent="0.3">
      <c r="A83" s="74"/>
      <c r="B83" s="76"/>
      <c r="C83" s="63">
        <v>2019</v>
      </c>
      <c r="D83" s="36">
        <f t="shared" si="39"/>
        <v>1641.83</v>
      </c>
      <c r="E83" s="37">
        <v>84.638000000000005</v>
      </c>
      <c r="F83" s="38">
        <v>0</v>
      </c>
      <c r="G83" s="39">
        <v>0</v>
      </c>
      <c r="H83" s="35">
        <v>233.208</v>
      </c>
      <c r="I83" s="39">
        <v>0</v>
      </c>
      <c r="J83" s="35">
        <v>1174.623</v>
      </c>
      <c r="K83" s="54">
        <v>149.36099999999999</v>
      </c>
    </row>
    <row r="84" spans="1:11" s="7" customFormat="1" ht="15.75" thickBot="1" x14ac:dyDescent="0.3">
      <c r="A84" s="71" t="s">
        <v>9</v>
      </c>
      <c r="B84" s="67" t="s">
        <v>10</v>
      </c>
      <c r="C84" s="68"/>
      <c r="D84" s="47">
        <f>SUM(E84:K84)</f>
        <v>301463.62800000003</v>
      </c>
      <c r="E84" s="47">
        <f>SUM(E85:E88)</f>
        <v>14977.465</v>
      </c>
      <c r="F84" s="47">
        <f t="shared" ref="F84:K84" si="43">SUM(F85:F88)</f>
        <v>0</v>
      </c>
      <c r="G84" s="47">
        <f t="shared" si="43"/>
        <v>1371.8330000000001</v>
      </c>
      <c r="H84" s="47">
        <f t="shared" si="43"/>
        <v>12401.029</v>
      </c>
      <c r="I84" s="47">
        <f t="shared" si="43"/>
        <v>7366.1880000000001</v>
      </c>
      <c r="J84" s="47">
        <f t="shared" si="43"/>
        <v>233524.37100000001</v>
      </c>
      <c r="K84" s="48">
        <f t="shared" si="43"/>
        <v>31822.741999999998</v>
      </c>
    </row>
    <row r="85" spans="1:11" s="7" customFormat="1" x14ac:dyDescent="0.25">
      <c r="A85" s="72"/>
      <c r="B85" s="69" t="s">
        <v>42</v>
      </c>
      <c r="C85" s="61">
        <v>2022</v>
      </c>
      <c r="D85" s="29">
        <f t="shared" si="39"/>
        <v>282836.23700000002</v>
      </c>
      <c r="E85" s="31">
        <v>13906.39</v>
      </c>
      <c r="F85" s="32">
        <v>0</v>
      </c>
      <c r="G85" s="31">
        <v>1371.8330000000001</v>
      </c>
      <c r="H85" s="31">
        <v>12059.378000000001</v>
      </c>
      <c r="I85" s="31">
        <v>5278.5519999999997</v>
      </c>
      <c r="J85" s="31">
        <v>219257.14600000001</v>
      </c>
      <c r="K85" s="52">
        <v>30962.937999999998</v>
      </c>
    </row>
    <row r="86" spans="1:11" s="7" customFormat="1" x14ac:dyDescent="0.25">
      <c r="A86" s="72"/>
      <c r="B86" s="70"/>
      <c r="C86" s="62">
        <v>2021</v>
      </c>
      <c r="D86" s="29">
        <f t="shared" si="39"/>
        <v>13738.037</v>
      </c>
      <c r="E86" s="31">
        <v>923.98599999999999</v>
      </c>
      <c r="F86" s="32">
        <v>0</v>
      </c>
      <c r="G86" s="32">
        <v>0</v>
      </c>
      <c r="H86" s="32">
        <v>0</v>
      </c>
      <c r="I86" s="31">
        <v>2087.636</v>
      </c>
      <c r="J86" s="31">
        <v>10018.576000000001</v>
      </c>
      <c r="K86" s="52">
        <v>707.83900000000006</v>
      </c>
    </row>
    <row r="87" spans="1:11" s="7" customFormat="1" x14ac:dyDescent="0.25">
      <c r="A87" s="72"/>
      <c r="B87" s="70"/>
      <c r="C87" s="62">
        <v>2020</v>
      </c>
      <c r="D87" s="29">
        <f t="shared" si="39"/>
        <v>3139.4269999999997</v>
      </c>
      <c r="E87" s="31">
        <v>62.451000000000001</v>
      </c>
      <c r="F87" s="32">
        <v>0</v>
      </c>
      <c r="G87" s="32">
        <v>0</v>
      </c>
      <c r="H87" s="31">
        <v>108.443</v>
      </c>
      <c r="I87" s="32">
        <v>0</v>
      </c>
      <c r="J87" s="31">
        <v>2968.5329999999999</v>
      </c>
      <c r="K87" s="53">
        <v>0</v>
      </c>
    </row>
    <row r="88" spans="1:11" s="7" customFormat="1" ht="15.75" thickBot="1" x14ac:dyDescent="0.3">
      <c r="A88" s="74"/>
      <c r="B88" s="76"/>
      <c r="C88" s="63">
        <v>2019</v>
      </c>
      <c r="D88" s="36">
        <f t="shared" si="39"/>
        <v>1749.9269999999999</v>
      </c>
      <c r="E88" s="35">
        <v>84.638000000000005</v>
      </c>
      <c r="F88" s="39">
        <v>0</v>
      </c>
      <c r="G88" s="39">
        <v>0</v>
      </c>
      <c r="H88" s="35">
        <v>233.208</v>
      </c>
      <c r="I88" s="39">
        <v>0</v>
      </c>
      <c r="J88" s="35">
        <v>1280.116</v>
      </c>
      <c r="K88" s="54">
        <v>151.965</v>
      </c>
    </row>
    <row r="89" spans="1:11" s="7" customFormat="1" ht="15.75" thickBot="1" x14ac:dyDescent="0.3">
      <c r="A89" s="71" t="s">
        <v>8</v>
      </c>
      <c r="B89" s="67" t="s">
        <v>10</v>
      </c>
      <c r="C89" s="68"/>
      <c r="D89" s="47">
        <f>SUM(E89:K89)</f>
        <v>294559.08899999998</v>
      </c>
      <c r="E89" s="47">
        <f>SUM(E90:E93)</f>
        <v>16294.25</v>
      </c>
      <c r="F89" s="47">
        <f t="shared" ref="F89:K89" si="44">SUM(F90:F93)</f>
        <v>0</v>
      </c>
      <c r="G89" s="47">
        <f t="shared" si="44"/>
        <v>1288.252</v>
      </c>
      <c r="H89" s="47">
        <f t="shared" si="44"/>
        <v>13679.625</v>
      </c>
      <c r="I89" s="47">
        <f t="shared" si="44"/>
        <v>20861.147000000001</v>
      </c>
      <c r="J89" s="47">
        <f t="shared" si="44"/>
        <v>217729.38699999999</v>
      </c>
      <c r="K89" s="48">
        <f t="shared" si="44"/>
        <v>24706.427999999996</v>
      </c>
    </row>
    <row r="90" spans="1:11" s="7" customFormat="1" x14ac:dyDescent="0.25">
      <c r="A90" s="72"/>
      <c r="B90" s="69" t="s">
        <v>42</v>
      </c>
      <c r="C90" s="61">
        <v>2022</v>
      </c>
      <c r="D90" s="29">
        <f t="shared" si="39"/>
        <v>271495.56699999998</v>
      </c>
      <c r="E90" s="30">
        <v>15089.825999999999</v>
      </c>
      <c r="F90" s="33">
        <v>0</v>
      </c>
      <c r="G90" s="31">
        <v>1288.252</v>
      </c>
      <c r="H90" s="31">
        <v>13327.377</v>
      </c>
      <c r="I90" s="31">
        <v>18544.469000000001</v>
      </c>
      <c r="J90" s="31">
        <v>199440.87299999999</v>
      </c>
      <c r="K90" s="52">
        <v>23804.77</v>
      </c>
    </row>
    <row r="91" spans="1:11" s="7" customFormat="1" x14ac:dyDescent="0.25">
      <c r="A91" s="72"/>
      <c r="B91" s="70"/>
      <c r="C91" s="62">
        <v>2021</v>
      </c>
      <c r="D91" s="29">
        <f t="shared" si="39"/>
        <v>17383.021000000001</v>
      </c>
      <c r="E91" s="30">
        <v>1057.335</v>
      </c>
      <c r="F91" s="33">
        <v>0</v>
      </c>
      <c r="G91" s="32">
        <v>0</v>
      </c>
      <c r="H91" s="31">
        <v>10.597</v>
      </c>
      <c r="I91" s="31">
        <v>2316.6779999999999</v>
      </c>
      <c r="J91" s="31">
        <v>13253.392</v>
      </c>
      <c r="K91" s="52">
        <v>745.01900000000001</v>
      </c>
    </row>
    <row r="92" spans="1:11" s="7" customFormat="1" x14ac:dyDescent="0.25">
      <c r="A92" s="72"/>
      <c r="B92" s="70"/>
      <c r="C92" s="62">
        <v>2020</v>
      </c>
      <c r="D92" s="29">
        <f t="shared" si="39"/>
        <v>3647.482</v>
      </c>
      <c r="E92" s="30">
        <v>62.451000000000001</v>
      </c>
      <c r="F92" s="33">
        <v>0</v>
      </c>
      <c r="G92" s="32">
        <v>0</v>
      </c>
      <c r="H92" s="31">
        <v>108.443</v>
      </c>
      <c r="I92" s="32">
        <v>0</v>
      </c>
      <c r="J92" s="31">
        <v>3476.5880000000002</v>
      </c>
      <c r="K92" s="53">
        <v>0</v>
      </c>
    </row>
    <row r="93" spans="1:11" s="7" customFormat="1" ht="15.75" thickBot="1" x14ac:dyDescent="0.3">
      <c r="A93" s="74"/>
      <c r="B93" s="76"/>
      <c r="C93" s="63">
        <v>2019</v>
      </c>
      <c r="D93" s="36">
        <f t="shared" si="39"/>
        <v>2033.0189999999957</v>
      </c>
      <c r="E93" s="37">
        <v>84.638000000000005</v>
      </c>
      <c r="F93" s="38">
        <v>0</v>
      </c>
      <c r="G93" s="39">
        <v>0</v>
      </c>
      <c r="H93" s="35">
        <v>233.208</v>
      </c>
      <c r="I93" s="39">
        <v>0</v>
      </c>
      <c r="J93" s="35">
        <v>1558.5340000000001</v>
      </c>
      <c r="K93" s="54">
        <v>156.63899999999558</v>
      </c>
    </row>
    <row r="94" spans="1:11" s="7" customFormat="1" ht="15.75" thickBot="1" x14ac:dyDescent="0.3">
      <c r="A94" s="71" t="s">
        <v>7</v>
      </c>
      <c r="B94" s="67" t="s">
        <v>10</v>
      </c>
      <c r="C94" s="68"/>
      <c r="D94" s="47">
        <f>SUM(E94:K94)</f>
        <v>287713.06199999998</v>
      </c>
      <c r="E94" s="47">
        <f>SUM(E95:E98)</f>
        <v>18271.041000000001</v>
      </c>
      <c r="F94" s="47">
        <f t="shared" ref="F94:K94" si="45">SUM(F95:F98)</f>
        <v>0</v>
      </c>
      <c r="G94" s="47">
        <f t="shared" si="45"/>
        <v>1216.721</v>
      </c>
      <c r="H94" s="47">
        <f t="shared" si="45"/>
        <v>10888.895</v>
      </c>
      <c r="I94" s="47">
        <f t="shared" si="45"/>
        <v>18561.225999999999</v>
      </c>
      <c r="J94" s="47">
        <f t="shared" si="45"/>
        <v>220421.533</v>
      </c>
      <c r="K94" s="48">
        <f t="shared" si="45"/>
        <v>18353.646000000022</v>
      </c>
    </row>
    <row r="95" spans="1:11" s="7" customFormat="1" x14ac:dyDescent="0.25">
      <c r="A95" s="72"/>
      <c r="B95" s="69" t="s">
        <v>42</v>
      </c>
      <c r="C95" s="61">
        <v>2022</v>
      </c>
      <c r="D95" s="29">
        <f t="shared" si="39"/>
        <v>257628.52900000001</v>
      </c>
      <c r="E95" s="30">
        <v>16614.269</v>
      </c>
      <c r="F95" s="33">
        <v>0</v>
      </c>
      <c r="G95" s="31">
        <v>1216.721</v>
      </c>
      <c r="H95" s="31">
        <v>10459.450000000001</v>
      </c>
      <c r="I95" s="31">
        <v>15334.236999999999</v>
      </c>
      <c r="J95" s="31">
        <v>196663.35</v>
      </c>
      <c r="K95" s="52">
        <v>17340.502</v>
      </c>
    </row>
    <row r="96" spans="1:11" s="7" customFormat="1" x14ac:dyDescent="0.25">
      <c r="A96" s="72"/>
      <c r="B96" s="70"/>
      <c r="C96" s="62">
        <v>2021</v>
      </c>
      <c r="D96" s="29">
        <f t="shared" si="39"/>
        <v>23055.387999999999</v>
      </c>
      <c r="E96" s="30">
        <v>1509.684</v>
      </c>
      <c r="F96" s="33">
        <v>0</v>
      </c>
      <c r="G96" s="32">
        <v>0</v>
      </c>
      <c r="H96" s="31">
        <v>65.793999999999997</v>
      </c>
      <c r="I96" s="31">
        <v>3226.989</v>
      </c>
      <c r="J96" s="31">
        <v>17396.927</v>
      </c>
      <c r="K96" s="52">
        <v>855.99400000000003</v>
      </c>
    </row>
    <row r="97" spans="1:11" s="7" customFormat="1" x14ac:dyDescent="0.25">
      <c r="A97" s="72"/>
      <c r="B97" s="70"/>
      <c r="C97" s="62">
        <v>2020</v>
      </c>
      <c r="D97" s="29">
        <f t="shared" si="39"/>
        <v>4504.6309999999994</v>
      </c>
      <c r="E97" s="30">
        <v>62.45</v>
      </c>
      <c r="F97" s="33">
        <v>0</v>
      </c>
      <c r="G97" s="32">
        <v>0</v>
      </c>
      <c r="H97" s="31">
        <v>123.289</v>
      </c>
      <c r="I97" s="32">
        <v>0</v>
      </c>
      <c r="J97" s="31">
        <v>4318.8919999999998</v>
      </c>
      <c r="K97" s="53">
        <v>0</v>
      </c>
    </row>
    <row r="98" spans="1:11" s="7" customFormat="1" ht="15.75" thickBot="1" x14ac:dyDescent="0.3">
      <c r="A98" s="74"/>
      <c r="B98" s="76"/>
      <c r="C98" s="63">
        <v>2019</v>
      </c>
      <c r="D98" s="36">
        <f t="shared" si="39"/>
        <v>2524.5140000000233</v>
      </c>
      <c r="E98" s="37">
        <v>84.638000000000005</v>
      </c>
      <c r="F98" s="38">
        <v>0</v>
      </c>
      <c r="G98" s="39">
        <v>0</v>
      </c>
      <c r="H98" s="35">
        <v>240.36199999999999</v>
      </c>
      <c r="I98" s="39">
        <v>0</v>
      </c>
      <c r="J98" s="35">
        <v>2042.364</v>
      </c>
      <c r="K98" s="54">
        <v>157.15000000002328</v>
      </c>
    </row>
    <row r="99" spans="1:11" s="7" customFormat="1" ht="15.75" thickBot="1" x14ac:dyDescent="0.3">
      <c r="A99" s="71" t="s">
        <v>6</v>
      </c>
      <c r="B99" s="67" t="s">
        <v>10</v>
      </c>
      <c r="C99" s="68"/>
      <c r="D99" s="47">
        <f>SUM(E99:K99)</f>
        <v>386192.42399999994</v>
      </c>
      <c r="E99" s="47">
        <f>SUM(E100:E103)</f>
        <v>18699.284</v>
      </c>
      <c r="F99" s="47">
        <f t="shared" ref="F99:K99" si="46">SUM(F100:F103)</f>
        <v>2.335</v>
      </c>
      <c r="G99" s="47">
        <f t="shared" si="46"/>
        <v>3730.98</v>
      </c>
      <c r="H99" s="47">
        <f t="shared" si="46"/>
        <v>12913.542000000001</v>
      </c>
      <c r="I99" s="47">
        <f t="shared" si="46"/>
        <v>39836.946000000004</v>
      </c>
      <c r="J99" s="47">
        <f t="shared" si="46"/>
        <v>272519.90699999995</v>
      </c>
      <c r="K99" s="48">
        <f t="shared" si="46"/>
        <v>38489.430000000008</v>
      </c>
    </row>
    <row r="100" spans="1:11" s="7" customFormat="1" x14ac:dyDescent="0.25">
      <c r="A100" s="72"/>
      <c r="B100" s="69" t="s">
        <v>42</v>
      </c>
      <c r="C100" s="61">
        <v>2022</v>
      </c>
      <c r="D100" s="29">
        <f t="shared" si="39"/>
        <v>336539.57900000003</v>
      </c>
      <c r="E100" s="30">
        <v>15276.710999999999</v>
      </c>
      <c r="F100" s="30">
        <v>2.335</v>
      </c>
      <c r="G100" s="31">
        <v>3436.5509999999999</v>
      </c>
      <c r="H100" s="31">
        <v>12043.226000000001</v>
      </c>
      <c r="I100" s="31">
        <v>34638.264000000003</v>
      </c>
      <c r="J100" s="31">
        <v>236283.07399999999</v>
      </c>
      <c r="K100" s="52">
        <f>34864.088-2.335</f>
        <v>34861.753000000004</v>
      </c>
    </row>
    <row r="101" spans="1:11" s="7" customFormat="1" x14ac:dyDescent="0.25">
      <c r="A101" s="72"/>
      <c r="B101" s="70"/>
      <c r="C101" s="62">
        <v>2021</v>
      </c>
      <c r="D101" s="29">
        <f t="shared" si="39"/>
        <v>42012.832999999999</v>
      </c>
      <c r="E101" s="30">
        <v>3372.6970000000001</v>
      </c>
      <c r="F101" s="33">
        <v>0</v>
      </c>
      <c r="G101" s="31">
        <v>294.42899999999997</v>
      </c>
      <c r="H101" s="31">
        <v>504.25700000000001</v>
      </c>
      <c r="I101" s="31">
        <v>5198.6820000000007</v>
      </c>
      <c r="J101" s="31">
        <v>29471.418000000001</v>
      </c>
      <c r="K101" s="52">
        <v>3171.35</v>
      </c>
    </row>
    <row r="102" spans="1:11" s="7" customFormat="1" x14ac:dyDescent="0.25">
      <c r="A102" s="72"/>
      <c r="B102" s="70"/>
      <c r="C102" s="62">
        <v>2020</v>
      </c>
      <c r="D102" s="29">
        <f t="shared" si="39"/>
        <v>4999.9260000000004</v>
      </c>
      <c r="E102" s="30">
        <v>43.792999999999999</v>
      </c>
      <c r="F102" s="33">
        <v>0</v>
      </c>
      <c r="G102" s="32">
        <v>0</v>
      </c>
      <c r="H102" s="31">
        <v>80.885000000000005</v>
      </c>
      <c r="I102" s="32">
        <v>0</v>
      </c>
      <c r="J102" s="31">
        <v>4653.5770000000002</v>
      </c>
      <c r="K102" s="52">
        <v>221.67099999999999</v>
      </c>
    </row>
    <row r="103" spans="1:11" s="7" customFormat="1" ht="15.75" thickBot="1" x14ac:dyDescent="0.3">
      <c r="A103" s="74"/>
      <c r="B103" s="76"/>
      <c r="C103" s="63">
        <v>2019</v>
      </c>
      <c r="D103" s="36">
        <f t="shared" si="39"/>
        <v>2637.7510000000002</v>
      </c>
      <c r="E103" s="37">
        <v>6.0830000000000002</v>
      </c>
      <c r="F103" s="38">
        <v>0</v>
      </c>
      <c r="G103" s="39">
        <v>0</v>
      </c>
      <c r="H103" s="35">
        <v>285.17399999999998</v>
      </c>
      <c r="I103" s="39">
        <v>0</v>
      </c>
      <c r="J103" s="35">
        <v>2111.8380000000002</v>
      </c>
      <c r="K103" s="54">
        <v>234.65600000000001</v>
      </c>
    </row>
    <row r="104" spans="1:11" s="7" customFormat="1" ht="15.75" thickBot="1" x14ac:dyDescent="0.3">
      <c r="A104" s="71" t="s">
        <v>5</v>
      </c>
      <c r="B104" s="67" t="s">
        <v>10</v>
      </c>
      <c r="C104" s="68"/>
      <c r="D104" s="47">
        <f>SUM(E104:K104)</f>
        <v>356069.739</v>
      </c>
      <c r="E104" s="47">
        <f>SUM(E105:E107)</f>
        <v>26194.791000000001</v>
      </c>
      <c r="F104" s="47">
        <f t="shared" ref="F104:K104" si="47">SUM(F105:F107)</f>
        <v>0.88700000000000001</v>
      </c>
      <c r="G104" s="47">
        <f t="shared" si="47"/>
        <v>11899.191000000001</v>
      </c>
      <c r="H104" s="47">
        <f t="shared" si="47"/>
        <v>10728.358</v>
      </c>
      <c r="I104" s="47">
        <f t="shared" si="47"/>
        <v>17510.829000000002</v>
      </c>
      <c r="J104" s="47">
        <f t="shared" si="47"/>
        <v>238976.93800000002</v>
      </c>
      <c r="K104" s="48">
        <f t="shared" si="47"/>
        <v>50758.745000000003</v>
      </c>
    </row>
    <row r="105" spans="1:11" s="7" customFormat="1" x14ac:dyDescent="0.25">
      <c r="A105" s="72"/>
      <c r="B105" s="69" t="s">
        <v>42</v>
      </c>
      <c r="C105" s="61">
        <v>2021</v>
      </c>
      <c r="D105" s="34">
        <f t="shared" si="39"/>
        <v>347726.69300000003</v>
      </c>
      <c r="E105" s="31">
        <v>26144.915000000001</v>
      </c>
      <c r="F105" s="31">
        <v>0.88700000000000001</v>
      </c>
      <c r="G105" s="31">
        <v>11899.191000000001</v>
      </c>
      <c r="H105" s="31">
        <v>10362.298000000001</v>
      </c>
      <c r="I105" s="31">
        <v>17510.829000000002</v>
      </c>
      <c r="J105" s="31">
        <v>231303.70600000001</v>
      </c>
      <c r="K105" s="52">
        <f>50506.641-0.887</f>
        <v>50505.754000000001</v>
      </c>
    </row>
    <row r="106" spans="1:11" s="7" customFormat="1" x14ac:dyDescent="0.25">
      <c r="A106" s="72"/>
      <c r="B106" s="70"/>
      <c r="C106" s="62">
        <v>2020</v>
      </c>
      <c r="D106" s="34">
        <f t="shared" si="39"/>
        <v>5635.3130000000001</v>
      </c>
      <c r="E106" s="31">
        <v>43.792999999999999</v>
      </c>
      <c r="F106" s="32">
        <v>0</v>
      </c>
      <c r="G106" s="32">
        <v>0</v>
      </c>
      <c r="H106" s="31">
        <v>138.13200000000001</v>
      </c>
      <c r="I106" s="32">
        <v>0</v>
      </c>
      <c r="J106" s="31">
        <v>5434.7250000000004</v>
      </c>
      <c r="K106" s="52">
        <v>18.663</v>
      </c>
    </row>
    <row r="107" spans="1:11" s="7" customFormat="1" ht="15.75" thickBot="1" x14ac:dyDescent="0.3">
      <c r="A107" s="73"/>
      <c r="B107" s="75"/>
      <c r="C107" s="64">
        <v>2019</v>
      </c>
      <c r="D107" s="55">
        <f t="shared" si="39"/>
        <v>2706.846</v>
      </c>
      <c r="E107" s="56">
        <v>6.0830000000000002</v>
      </c>
      <c r="F107" s="57">
        <v>0</v>
      </c>
      <c r="G107" s="57">
        <v>0</v>
      </c>
      <c r="H107" s="56">
        <v>227.928</v>
      </c>
      <c r="I107" s="57">
        <v>0</v>
      </c>
      <c r="J107" s="56">
        <v>2238.5070000000001</v>
      </c>
      <c r="K107" s="58">
        <v>234.328</v>
      </c>
    </row>
    <row r="108" spans="1:11" s="7" customFormat="1" x14ac:dyDescent="0.25">
      <c r="E108" s="12"/>
    </row>
    <row r="109" spans="1:11" hidden="1" x14ac:dyDescent="0.25"/>
  </sheetData>
  <sortState ref="C4:K10">
    <sortCondition descending="1" ref="C10"/>
  </sortState>
  <mergeCells count="55">
    <mergeCell ref="A1:K1"/>
    <mergeCell ref="A12:A18"/>
    <mergeCell ref="B13:B18"/>
    <mergeCell ref="B60:C60"/>
    <mergeCell ref="B104:C104"/>
    <mergeCell ref="B99:C99"/>
    <mergeCell ref="B94:C94"/>
    <mergeCell ref="B89:C89"/>
    <mergeCell ref="E3:K3"/>
    <mergeCell ref="D3:D4"/>
    <mergeCell ref="A3:C4"/>
    <mergeCell ref="B33:C33"/>
    <mergeCell ref="B26:C26"/>
    <mergeCell ref="B19:C19"/>
    <mergeCell ref="B61:B65"/>
    <mergeCell ref="B53:C53"/>
    <mergeCell ref="A89:A93"/>
    <mergeCell ref="B47:B52"/>
    <mergeCell ref="B90:B93"/>
    <mergeCell ref="B84:C84"/>
    <mergeCell ref="B78:C78"/>
    <mergeCell ref="A66:A71"/>
    <mergeCell ref="B67:B71"/>
    <mergeCell ref="A60:A65"/>
    <mergeCell ref="A104:A107"/>
    <mergeCell ref="A84:A88"/>
    <mergeCell ref="A33:A38"/>
    <mergeCell ref="B105:B107"/>
    <mergeCell ref="B85:B88"/>
    <mergeCell ref="A99:A103"/>
    <mergeCell ref="B100:B103"/>
    <mergeCell ref="A78:A83"/>
    <mergeCell ref="B79:B83"/>
    <mergeCell ref="A53:A59"/>
    <mergeCell ref="B54:B59"/>
    <mergeCell ref="A94:A98"/>
    <mergeCell ref="B95:B98"/>
    <mergeCell ref="A72:A77"/>
    <mergeCell ref="B73:B77"/>
    <mergeCell ref="A46:A52"/>
    <mergeCell ref="A5:A11"/>
    <mergeCell ref="B5:C5"/>
    <mergeCell ref="B6:B11"/>
    <mergeCell ref="B12:C12"/>
    <mergeCell ref="B72:C72"/>
    <mergeCell ref="B66:C66"/>
    <mergeCell ref="B46:C46"/>
    <mergeCell ref="B39:C39"/>
    <mergeCell ref="A19:A25"/>
    <mergeCell ref="B20:B25"/>
    <mergeCell ref="A39:A45"/>
    <mergeCell ref="B40:B45"/>
    <mergeCell ref="B34:B38"/>
    <mergeCell ref="A26:A32"/>
    <mergeCell ref="B27:B32"/>
  </mergeCells>
  <printOptions horizontalCentered="1"/>
  <pageMargins left="0.98425196850393704" right="0.98425196850393704" top="0.78740157480314965" bottom="0.39370078740157483" header="0.19685039370078741" footer="0.19685039370078741"/>
  <pageSetup paperSize="9" fitToHeight="2" orientation="landscape" verticalDpi="0" r:id="rId1"/>
  <rowBreaks count="3" manualBreakCount="3">
    <brk id="38" max="16383" man="1"/>
    <brk id="65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N4" sqref="N4"/>
    </sheetView>
  </sheetViews>
  <sheetFormatPr defaultColWidth="0" defaultRowHeight="15" zeroHeight="1" x14ac:dyDescent="0.25"/>
  <cols>
    <col min="1" max="1" width="27.28515625" style="5" customWidth="1"/>
    <col min="2" max="2" width="10.7109375" style="7" bestFit="1" customWidth="1"/>
    <col min="3" max="7" width="10.140625" style="7" bestFit="1" customWidth="1"/>
    <col min="8" max="8" width="11.7109375" style="7" customWidth="1"/>
    <col min="9" max="9" width="10.140625" style="7" bestFit="1" customWidth="1"/>
    <col min="10" max="11" width="11" style="7" bestFit="1" customWidth="1"/>
    <col min="12" max="14" width="10.140625" style="7" bestFit="1" customWidth="1"/>
    <col min="15" max="15" width="3.7109375" style="7" customWidth="1"/>
    <col min="16" max="17" width="0" style="7" hidden="1" customWidth="1"/>
    <col min="18" max="16384" width="9.140625" style="7" hidden="1"/>
  </cols>
  <sheetData>
    <row r="1" spans="1:14" s="4" customFormat="1" ht="20.100000000000001" customHeight="1" x14ac:dyDescent="0.25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">
        <v>34</v>
      </c>
    </row>
    <row r="2" spans="1:14" x14ac:dyDescent="0.25">
      <c r="A2" s="14"/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</row>
    <row r="3" spans="1:14" x14ac:dyDescent="0.25">
      <c r="A3" s="17"/>
      <c r="B3" s="24">
        <v>45658</v>
      </c>
      <c r="C3" s="24">
        <v>45689</v>
      </c>
      <c r="D3" s="24">
        <v>45717</v>
      </c>
      <c r="E3" s="24">
        <v>45748</v>
      </c>
      <c r="F3" s="24">
        <v>45778</v>
      </c>
      <c r="G3" s="24">
        <v>45809</v>
      </c>
      <c r="H3" s="24">
        <v>45839</v>
      </c>
      <c r="I3" s="24">
        <v>45870</v>
      </c>
      <c r="J3" s="24">
        <v>45901</v>
      </c>
      <c r="K3" s="25">
        <v>45931</v>
      </c>
      <c r="L3" s="25">
        <v>45962</v>
      </c>
      <c r="M3" s="25">
        <v>45992</v>
      </c>
      <c r="N3" s="25">
        <v>46023</v>
      </c>
    </row>
    <row r="4" spans="1:14" ht="25.5" x14ac:dyDescent="0.25">
      <c r="A4" s="6" t="s">
        <v>31</v>
      </c>
      <c r="B4" s="1">
        <f>SUM(B5:B12)</f>
        <v>627295.80131999997</v>
      </c>
      <c r="C4" s="1">
        <f t="shared" ref="C4:N4" si="0">SUM(C5:C12)</f>
        <v>704712.98706000007</v>
      </c>
      <c r="D4" s="1">
        <f t="shared" si="0"/>
        <v>730614.76540999988</v>
      </c>
      <c r="E4" s="1">
        <f t="shared" si="0"/>
        <v>673396.94831000001</v>
      </c>
      <c r="F4" s="1">
        <f t="shared" si="0"/>
        <v>639160.31929000001</v>
      </c>
      <c r="G4" s="1">
        <f t="shared" si="0"/>
        <v>636426.17893000005</v>
      </c>
      <c r="H4" s="1">
        <f t="shared" si="0"/>
        <v>583635.65486999997</v>
      </c>
      <c r="I4" s="1">
        <f t="shared" si="0"/>
        <v>580969.39426000009</v>
      </c>
      <c r="J4" s="1">
        <f t="shared" si="0"/>
        <v>577269.75</v>
      </c>
      <c r="K4" s="1">
        <f t="shared" si="0"/>
        <v>576465.40700000001</v>
      </c>
      <c r="L4" s="1">
        <f t="shared" si="0"/>
        <v>651830.9580000001</v>
      </c>
      <c r="M4" s="1">
        <f t="shared" si="0"/>
        <v>589295.56700000004</v>
      </c>
      <c r="N4" s="1">
        <f t="shared" si="0"/>
        <v>552620.48199999996</v>
      </c>
    </row>
    <row r="5" spans="1:14" x14ac:dyDescent="0.25">
      <c r="A5" s="8" t="s">
        <v>1</v>
      </c>
      <c r="B5" s="2">
        <v>3169.4140000000002</v>
      </c>
      <c r="C5" s="2">
        <v>2495.9540000000002</v>
      </c>
      <c r="D5" s="2">
        <v>2807.7669999999998</v>
      </c>
      <c r="E5" s="2">
        <v>2173.0479999999998</v>
      </c>
      <c r="F5" s="2">
        <v>1865.213</v>
      </c>
      <c r="G5" s="2">
        <v>1714.961</v>
      </c>
      <c r="H5" s="2">
        <v>1750.3889999999999</v>
      </c>
      <c r="I5" s="2">
        <v>1672.768</v>
      </c>
      <c r="J5" s="2">
        <v>1614.2360000000001</v>
      </c>
      <c r="K5" s="2">
        <v>1725.355</v>
      </c>
      <c r="L5" s="2">
        <v>2267.0639999999999</v>
      </c>
      <c r="M5" s="2">
        <v>2216.4720000000002</v>
      </c>
      <c r="N5" s="2">
        <v>2205.636</v>
      </c>
    </row>
    <row r="6" spans="1:14" x14ac:dyDescent="0.25">
      <c r="A6" s="9" t="s">
        <v>17</v>
      </c>
      <c r="B6" s="28">
        <v>0</v>
      </c>
      <c r="C6" s="28">
        <v>0</v>
      </c>
      <c r="D6" s="2">
        <v>1.155</v>
      </c>
      <c r="E6" s="28">
        <v>0</v>
      </c>
      <c r="F6" s="2">
        <v>1.9710000000000001</v>
      </c>
      <c r="G6" s="2">
        <v>0.59199999999999997</v>
      </c>
      <c r="H6" s="28">
        <v>0</v>
      </c>
      <c r="I6" s="28">
        <v>0</v>
      </c>
      <c r="J6" s="28">
        <v>0</v>
      </c>
      <c r="K6" s="2">
        <v>3.2130000000000001</v>
      </c>
      <c r="L6" s="28">
        <v>4.2839999999999998</v>
      </c>
      <c r="M6" s="28">
        <v>4.2839999999999998</v>
      </c>
      <c r="N6" s="28">
        <v>4.2839999999999998</v>
      </c>
    </row>
    <row r="7" spans="1:14" x14ac:dyDescent="0.25">
      <c r="A7" s="9" t="s">
        <v>2</v>
      </c>
      <c r="B7" s="3">
        <v>2746.2739999999999</v>
      </c>
      <c r="C7" s="3">
        <v>1885.28</v>
      </c>
      <c r="D7" s="3">
        <v>2080.5250000000001</v>
      </c>
      <c r="E7" s="3">
        <v>2583.212</v>
      </c>
      <c r="F7" s="3">
        <v>2622.07</v>
      </c>
      <c r="G7" s="2">
        <v>2318.328</v>
      </c>
      <c r="H7" s="3">
        <v>2289.413</v>
      </c>
      <c r="I7" s="3">
        <v>2067.2069999999999</v>
      </c>
      <c r="J7" s="3">
        <v>2387.498</v>
      </c>
      <c r="K7" s="3">
        <v>2118.4650000000001</v>
      </c>
      <c r="L7" s="3">
        <v>2521.7170000000001</v>
      </c>
      <c r="M7" s="3">
        <v>3654.8409999999999</v>
      </c>
      <c r="N7" s="3">
        <v>2857.4189999999999</v>
      </c>
    </row>
    <row r="8" spans="1:14" x14ac:dyDescent="0.25">
      <c r="A8" s="9" t="s">
        <v>3</v>
      </c>
      <c r="B8" s="3">
        <v>56211.42</v>
      </c>
      <c r="C8" s="3">
        <v>59493.887000000002</v>
      </c>
      <c r="D8" s="3">
        <v>62871.360999999997</v>
      </c>
      <c r="E8" s="3">
        <v>61410.35</v>
      </c>
      <c r="F8" s="3">
        <v>60950.097000000002</v>
      </c>
      <c r="G8" s="3">
        <v>63501.453999999998</v>
      </c>
      <c r="H8" s="3">
        <v>61668.239000000001</v>
      </c>
      <c r="I8" s="3">
        <v>61523.953000000001</v>
      </c>
      <c r="J8" s="3">
        <v>59209.53</v>
      </c>
      <c r="K8" s="3">
        <v>59614.595000000001</v>
      </c>
      <c r="L8" s="3">
        <v>57465.762000000002</v>
      </c>
      <c r="M8" s="3">
        <v>56470.305</v>
      </c>
      <c r="N8" s="3">
        <v>55521.392</v>
      </c>
    </row>
    <row r="9" spans="1:14" ht="25.5" x14ac:dyDescent="0.25">
      <c r="A9" s="9" t="s">
        <v>33</v>
      </c>
      <c r="B9" s="3">
        <v>2276.058</v>
      </c>
      <c r="C9" s="3">
        <v>15993.47</v>
      </c>
      <c r="D9" s="3">
        <v>14394.174000000001</v>
      </c>
      <c r="E9" s="3">
        <v>11303.099</v>
      </c>
      <c r="F9" s="3">
        <v>10756.151</v>
      </c>
      <c r="G9" s="3">
        <v>8140.6639999999998</v>
      </c>
      <c r="H9" s="3">
        <v>6556.7610000000004</v>
      </c>
      <c r="I9" s="3">
        <v>7023.0789999999997</v>
      </c>
      <c r="J9" s="3">
        <v>6912.7820000000002</v>
      </c>
      <c r="K9" s="3">
        <v>6727.0370000000003</v>
      </c>
      <c r="L9" s="3">
        <v>9729.2440000000006</v>
      </c>
      <c r="M9" s="3">
        <v>9693.4789999999994</v>
      </c>
      <c r="N9" s="3">
        <v>4326.1099999999997</v>
      </c>
    </row>
    <row r="10" spans="1:14" ht="25.5" x14ac:dyDescent="0.25">
      <c r="A10" s="9" t="s">
        <v>32</v>
      </c>
      <c r="B10" s="3">
        <v>5969.768</v>
      </c>
      <c r="C10" s="3">
        <v>46508</v>
      </c>
      <c r="D10" s="3">
        <v>54591.071000000004</v>
      </c>
      <c r="E10" s="3">
        <v>44129.279999999999</v>
      </c>
      <c r="F10" s="3">
        <v>35613.06</v>
      </c>
      <c r="G10" s="3">
        <v>29448.795999999998</v>
      </c>
      <c r="H10" s="3">
        <v>22388.344000000001</v>
      </c>
      <c r="I10" s="3">
        <v>20250.740000000002</v>
      </c>
      <c r="J10" s="3">
        <v>18038.973000000002</v>
      </c>
      <c r="K10" s="3">
        <v>20803.612000000001</v>
      </c>
      <c r="L10" s="3">
        <v>33496.667000000001</v>
      </c>
      <c r="M10" s="3">
        <v>35711.917000000001</v>
      </c>
      <c r="N10" s="3">
        <v>12604.800999999999</v>
      </c>
    </row>
    <row r="11" spans="1:14" x14ac:dyDescent="0.25">
      <c r="A11" s="9" t="s">
        <v>18</v>
      </c>
      <c r="B11" s="3">
        <v>511613.82432000001</v>
      </c>
      <c r="C11" s="3">
        <v>529812.06906000001</v>
      </c>
      <c r="D11" s="3">
        <v>543967.87040999997</v>
      </c>
      <c r="E11" s="3">
        <v>506376.01331000001</v>
      </c>
      <c r="F11" s="3">
        <v>491015.59529000003</v>
      </c>
      <c r="G11" s="3">
        <v>497439.17093000002</v>
      </c>
      <c r="H11" s="3">
        <v>453099.88987000001</v>
      </c>
      <c r="I11" s="3">
        <v>452854.07526000001</v>
      </c>
      <c r="J11" s="3">
        <v>453520.90700000001</v>
      </c>
      <c r="K11" s="3">
        <v>441199.93199999997</v>
      </c>
      <c r="L11" s="3">
        <v>498842.91</v>
      </c>
      <c r="M11" s="3">
        <v>431962.90500000003</v>
      </c>
      <c r="N11" s="3">
        <v>428353.89500000002</v>
      </c>
    </row>
    <row r="12" spans="1:14" x14ac:dyDescent="0.25">
      <c r="A12" s="9" t="s">
        <v>4</v>
      </c>
      <c r="B12" s="3">
        <v>45309.042999999998</v>
      </c>
      <c r="C12" s="3">
        <v>48524.326999999997</v>
      </c>
      <c r="D12" s="3">
        <v>49900.841999999997</v>
      </c>
      <c r="E12" s="3">
        <v>45421.946000000004</v>
      </c>
      <c r="F12" s="3">
        <v>36336.161999999997</v>
      </c>
      <c r="G12" s="3">
        <v>33862.213000000003</v>
      </c>
      <c r="H12" s="3">
        <v>35882.618999999999</v>
      </c>
      <c r="I12" s="3">
        <v>35577.572</v>
      </c>
      <c r="J12" s="3">
        <v>35585.824000000001</v>
      </c>
      <c r="K12" s="3">
        <v>44273.197999999997</v>
      </c>
      <c r="L12" s="3">
        <v>47503.31</v>
      </c>
      <c r="M12" s="3">
        <v>49581.364000000001</v>
      </c>
      <c r="N12" s="3">
        <v>46746.945</v>
      </c>
    </row>
    <row r="13" spans="1:14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s="4" customFormat="1" ht="20.100000000000001" customHeight="1" x14ac:dyDescent="0.25">
      <c r="A14" s="26" t="s">
        <v>22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 t="s">
        <v>34</v>
      </c>
    </row>
    <row r="15" spans="1:14" x14ac:dyDescent="0.25">
      <c r="A15" s="14"/>
      <c r="B15" s="21" t="s">
        <v>0</v>
      </c>
      <c r="C15" s="21" t="s">
        <v>0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0</v>
      </c>
      <c r="N15" s="22" t="s">
        <v>0</v>
      </c>
    </row>
    <row r="16" spans="1:14" x14ac:dyDescent="0.25">
      <c r="A16" s="17"/>
      <c r="B16" s="24">
        <v>45292</v>
      </c>
      <c r="C16" s="24">
        <v>45323</v>
      </c>
      <c r="D16" s="24">
        <v>45352</v>
      </c>
      <c r="E16" s="24">
        <v>45383</v>
      </c>
      <c r="F16" s="24">
        <v>45413</v>
      </c>
      <c r="G16" s="24">
        <v>45444</v>
      </c>
      <c r="H16" s="24">
        <v>45474</v>
      </c>
      <c r="I16" s="24">
        <v>45505</v>
      </c>
      <c r="J16" s="24">
        <v>45536</v>
      </c>
      <c r="K16" s="25">
        <v>45566</v>
      </c>
      <c r="L16" s="25">
        <v>45597</v>
      </c>
      <c r="M16" s="25">
        <v>45627</v>
      </c>
      <c r="N16" s="25">
        <v>45658</v>
      </c>
    </row>
    <row r="17" spans="1:14" ht="25.5" x14ac:dyDescent="0.25">
      <c r="A17" s="6" t="s">
        <v>31</v>
      </c>
      <c r="B17" s="1">
        <f>SUM(B18:B25)</f>
        <v>491136.95264999999</v>
      </c>
      <c r="C17" s="1">
        <f t="shared" ref="C17:N17" si="1">SUM(C18:C25)</f>
        <v>542751.12005999999</v>
      </c>
      <c r="D17" s="1">
        <f t="shared" si="1"/>
        <v>497288.25235000002</v>
      </c>
      <c r="E17" s="1">
        <f t="shared" si="1"/>
        <v>496165.48601999995</v>
      </c>
      <c r="F17" s="1">
        <f t="shared" si="1"/>
        <v>442623.18198999995</v>
      </c>
      <c r="G17" s="1">
        <f t="shared" si="1"/>
        <v>430752.43842000008</v>
      </c>
      <c r="H17" s="1">
        <f t="shared" si="1"/>
        <v>514003.75296000007</v>
      </c>
      <c r="I17" s="1">
        <f t="shared" si="1"/>
        <v>515644.61242999998</v>
      </c>
      <c r="J17" s="1">
        <f>SUM(J18:J25)</f>
        <v>561010.61032000009</v>
      </c>
      <c r="K17" s="1">
        <f t="shared" si="1"/>
        <v>554803.20178</v>
      </c>
      <c r="L17" s="1">
        <f t="shared" si="1"/>
        <v>595336.35034999996</v>
      </c>
      <c r="M17" s="1">
        <f t="shared" si="1"/>
        <v>652617.17677000002</v>
      </c>
      <c r="N17" s="1">
        <f t="shared" si="1"/>
        <v>627295.80131999997</v>
      </c>
    </row>
    <row r="18" spans="1:14" x14ac:dyDescent="0.25">
      <c r="A18" s="8" t="s">
        <v>1</v>
      </c>
      <c r="B18" s="2">
        <v>6654.5379999999996</v>
      </c>
      <c r="C18" s="2">
        <v>5086.6459999999997</v>
      </c>
      <c r="D18" s="2">
        <v>3677.502</v>
      </c>
      <c r="E18" s="2">
        <v>3831.7190000000001</v>
      </c>
      <c r="F18" s="2">
        <v>2898.674</v>
      </c>
      <c r="G18" s="2">
        <v>2002.972</v>
      </c>
      <c r="H18" s="2">
        <v>2191.9409999999998</v>
      </c>
      <c r="I18" s="2">
        <v>2474.2930000000001</v>
      </c>
      <c r="J18" s="2">
        <v>2643.4839999999999</v>
      </c>
      <c r="K18" s="2">
        <v>2429.9189999999999</v>
      </c>
      <c r="L18" s="2">
        <v>2685.3980000000001</v>
      </c>
      <c r="M18" s="2">
        <v>2837.0709999999999</v>
      </c>
      <c r="N18" s="2">
        <v>3169.4140000000002</v>
      </c>
    </row>
    <row r="19" spans="1:14" x14ac:dyDescent="0.25">
      <c r="A19" s="9" t="s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">
        <v>0.34599999999999997</v>
      </c>
      <c r="H19" s="28">
        <v>0</v>
      </c>
      <c r="I19" s="2">
        <v>0.65800000000000003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</row>
    <row r="20" spans="1:14" x14ac:dyDescent="0.25">
      <c r="A20" s="9" t="s">
        <v>2</v>
      </c>
      <c r="B20" s="3">
        <v>1540.134</v>
      </c>
      <c r="C20" s="3">
        <v>1882.039</v>
      </c>
      <c r="D20" s="3">
        <v>1417.355</v>
      </c>
      <c r="E20" s="3">
        <v>1377.34</v>
      </c>
      <c r="F20" s="3">
        <v>1126.3</v>
      </c>
      <c r="G20" s="3">
        <v>909.85699999999997</v>
      </c>
      <c r="H20" s="3">
        <v>1020.8680000000001</v>
      </c>
      <c r="I20" s="3">
        <v>1323.5840000000001</v>
      </c>
      <c r="J20" s="3">
        <v>1314.8879999999999</v>
      </c>
      <c r="K20" s="3">
        <v>1581.194</v>
      </c>
      <c r="L20" s="3">
        <v>2484.1280000000002</v>
      </c>
      <c r="M20" s="3">
        <v>3402.0650000000001</v>
      </c>
      <c r="N20" s="3">
        <v>2746.2739999999999</v>
      </c>
    </row>
    <row r="21" spans="1:14" x14ac:dyDescent="0.25">
      <c r="A21" s="9" t="s">
        <v>3</v>
      </c>
      <c r="B21" s="3">
        <v>16448.773000000001</v>
      </c>
      <c r="C21" s="3">
        <v>18223.036</v>
      </c>
      <c r="D21" s="3">
        <v>29312.722000000002</v>
      </c>
      <c r="E21" s="3">
        <v>40114.947999999997</v>
      </c>
      <c r="F21" s="3">
        <v>48484.837</v>
      </c>
      <c r="G21" s="3">
        <v>54174.050999999999</v>
      </c>
      <c r="H21" s="3">
        <v>55725.78</v>
      </c>
      <c r="I21" s="3">
        <v>54692.447</v>
      </c>
      <c r="J21" s="3">
        <v>57485.436000000002</v>
      </c>
      <c r="K21" s="3">
        <v>56475.661</v>
      </c>
      <c r="L21" s="3">
        <v>58314.860999999997</v>
      </c>
      <c r="M21" s="3">
        <v>61160.241999999998</v>
      </c>
      <c r="N21" s="3">
        <v>56211.42</v>
      </c>
    </row>
    <row r="22" spans="1:14" ht="25.5" x14ac:dyDescent="0.25">
      <c r="A22" s="9" t="s">
        <v>33</v>
      </c>
      <c r="B22" s="3">
        <v>6040.7190000000001</v>
      </c>
      <c r="C22" s="3">
        <v>11915.058000000001</v>
      </c>
      <c r="D22" s="3">
        <v>10974.04</v>
      </c>
      <c r="E22" s="3">
        <v>8935.1470000000008</v>
      </c>
      <c r="F22" s="3">
        <v>6530.1769999999997</v>
      </c>
      <c r="G22" s="3">
        <v>4020.953</v>
      </c>
      <c r="H22" s="3">
        <v>4303.2470000000003</v>
      </c>
      <c r="I22" s="3">
        <v>4562.4260000000004</v>
      </c>
      <c r="J22" s="3">
        <v>5008.9399999999996</v>
      </c>
      <c r="K22" s="3">
        <v>5686.4650000000001</v>
      </c>
      <c r="L22" s="3">
        <v>8149.1790000000001</v>
      </c>
      <c r="M22" s="3">
        <v>9773.6149999999998</v>
      </c>
      <c r="N22" s="3">
        <v>2276.058</v>
      </c>
    </row>
    <row r="23" spans="1:14" ht="25.5" x14ac:dyDescent="0.25">
      <c r="A23" s="9" t="s">
        <v>32</v>
      </c>
      <c r="B23" s="3">
        <v>4610.0649999999996</v>
      </c>
      <c r="C23" s="3">
        <v>32103.695</v>
      </c>
      <c r="D23" s="3">
        <v>29447.915000000001</v>
      </c>
      <c r="E23" s="3">
        <v>27420.36</v>
      </c>
      <c r="F23" s="3">
        <v>20990.741999999998</v>
      </c>
      <c r="G23" s="3">
        <v>18312.742999999999</v>
      </c>
      <c r="H23" s="3">
        <v>15150.494000000001</v>
      </c>
      <c r="I23" s="3">
        <v>13687.93</v>
      </c>
      <c r="J23" s="3">
        <v>16291.615</v>
      </c>
      <c r="K23" s="3">
        <v>19891.810000000001</v>
      </c>
      <c r="L23" s="3">
        <v>29069.26</v>
      </c>
      <c r="M23" s="3">
        <v>39862.197</v>
      </c>
      <c r="N23" s="3">
        <v>5969.768</v>
      </c>
    </row>
    <row r="24" spans="1:14" x14ac:dyDescent="0.25">
      <c r="A24" s="9" t="s">
        <v>18</v>
      </c>
      <c r="B24" s="3">
        <v>416795.38565000001</v>
      </c>
      <c r="C24" s="3">
        <v>432517.96205999999</v>
      </c>
      <c r="D24" s="3">
        <v>382654.86535000004</v>
      </c>
      <c r="E24" s="3">
        <v>377099.65101999999</v>
      </c>
      <c r="F24" s="3">
        <v>334573.16699</v>
      </c>
      <c r="G24" s="3">
        <v>325019.99642000004</v>
      </c>
      <c r="H24" s="3">
        <v>405632.10696000006</v>
      </c>
      <c r="I24" s="3">
        <v>411519.09343000001</v>
      </c>
      <c r="J24" s="3">
        <v>445750.41132000001</v>
      </c>
      <c r="K24" s="3">
        <v>436006.26777999999</v>
      </c>
      <c r="L24" s="3">
        <v>461935.50634999998</v>
      </c>
      <c r="M24" s="3">
        <v>494831.78976999997</v>
      </c>
      <c r="N24" s="3">
        <v>511613.82432000001</v>
      </c>
    </row>
    <row r="25" spans="1:14" x14ac:dyDescent="0.25">
      <c r="A25" s="9" t="s">
        <v>4</v>
      </c>
      <c r="B25" s="3">
        <v>39047.338000000003</v>
      </c>
      <c r="C25" s="3">
        <v>41022.684000000001</v>
      </c>
      <c r="D25" s="3">
        <v>39803.853000000003</v>
      </c>
      <c r="E25" s="3">
        <v>37386.321000000004</v>
      </c>
      <c r="F25" s="3">
        <v>28019.285</v>
      </c>
      <c r="G25" s="3">
        <v>26311.52</v>
      </c>
      <c r="H25" s="3">
        <v>29979.315999999999</v>
      </c>
      <c r="I25" s="3">
        <v>27384.181</v>
      </c>
      <c r="J25" s="3">
        <v>32515.835999999999</v>
      </c>
      <c r="K25" s="3">
        <v>32731.884999999998</v>
      </c>
      <c r="L25" s="3">
        <v>32698.018</v>
      </c>
      <c r="M25" s="3">
        <v>40750.197</v>
      </c>
      <c r="N25" s="3">
        <v>45309.042999999998</v>
      </c>
    </row>
    <row r="26" spans="1:14" x14ac:dyDescent="0.25"/>
    <row r="27" spans="1:14" s="4" customFormat="1" ht="20.100000000000001" customHeight="1" x14ac:dyDescent="0.25">
      <c r="A27" s="26" t="s">
        <v>20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 t="s">
        <v>34</v>
      </c>
    </row>
    <row r="28" spans="1:14" x14ac:dyDescent="0.25">
      <c r="A28" s="14"/>
      <c r="B28" s="21" t="s">
        <v>0</v>
      </c>
      <c r="C28" s="21" t="s">
        <v>0</v>
      </c>
      <c r="D28" s="21" t="s">
        <v>0</v>
      </c>
      <c r="E28" s="21" t="s">
        <v>0</v>
      </c>
      <c r="F28" s="21" t="s">
        <v>0</v>
      </c>
      <c r="G28" s="21" t="s">
        <v>0</v>
      </c>
      <c r="H28" s="21" t="s">
        <v>0</v>
      </c>
      <c r="I28" s="22" t="s">
        <v>0</v>
      </c>
      <c r="J28" s="22" t="s">
        <v>0</v>
      </c>
      <c r="K28" s="22" t="s">
        <v>0</v>
      </c>
      <c r="L28" s="22" t="s">
        <v>0</v>
      </c>
      <c r="M28" s="22" t="s">
        <v>0</v>
      </c>
      <c r="N28" s="22" t="s">
        <v>0</v>
      </c>
    </row>
    <row r="29" spans="1:14" x14ac:dyDescent="0.25">
      <c r="A29" s="17"/>
      <c r="B29" s="24">
        <v>44927</v>
      </c>
      <c r="C29" s="24">
        <v>44958</v>
      </c>
      <c r="D29" s="24">
        <v>44986</v>
      </c>
      <c r="E29" s="24">
        <v>45017</v>
      </c>
      <c r="F29" s="24">
        <v>45047</v>
      </c>
      <c r="G29" s="24">
        <v>45078</v>
      </c>
      <c r="H29" s="24">
        <v>45108</v>
      </c>
      <c r="I29" s="24">
        <v>45139</v>
      </c>
      <c r="J29" s="24">
        <v>45170</v>
      </c>
      <c r="K29" s="25">
        <v>45200</v>
      </c>
      <c r="L29" s="25">
        <v>45231</v>
      </c>
      <c r="M29" s="25">
        <v>45261</v>
      </c>
      <c r="N29" s="25">
        <v>45292</v>
      </c>
    </row>
    <row r="30" spans="1:14" ht="25.5" x14ac:dyDescent="0.25">
      <c r="A30" s="6" t="s">
        <v>31</v>
      </c>
      <c r="B30" s="1">
        <f>SUM(B31:B38)</f>
        <v>301463.59999999998</v>
      </c>
      <c r="C30" s="1">
        <f t="shared" ref="C30:M30" si="2">SUM(C31:C38)</f>
        <v>349189.2</v>
      </c>
      <c r="D30" s="1">
        <f t="shared" si="2"/>
        <v>364031.6</v>
      </c>
      <c r="E30" s="1">
        <f t="shared" si="2"/>
        <v>356913.1</v>
      </c>
      <c r="F30" s="1">
        <f t="shared" si="2"/>
        <v>351924.8</v>
      </c>
      <c r="G30" s="1">
        <f t="shared" si="2"/>
        <v>316385.5</v>
      </c>
      <c r="H30" s="1">
        <f t="shared" si="2"/>
        <v>373480.9</v>
      </c>
      <c r="I30" s="1">
        <f t="shared" si="2"/>
        <v>396292.8</v>
      </c>
      <c r="J30" s="1">
        <f t="shared" si="2"/>
        <v>419351.3</v>
      </c>
      <c r="K30" s="1">
        <f t="shared" si="2"/>
        <v>414532.07299999997</v>
      </c>
      <c r="L30" s="1">
        <f t="shared" si="2"/>
        <v>445701.37729999993</v>
      </c>
      <c r="M30" s="1">
        <f t="shared" si="2"/>
        <v>488405.59937000001</v>
      </c>
      <c r="N30" s="1">
        <f>SUM(N31:N38)</f>
        <v>491136.95264999999</v>
      </c>
    </row>
    <row r="31" spans="1:14" x14ac:dyDescent="0.25">
      <c r="A31" s="8" t="s">
        <v>1</v>
      </c>
      <c r="B31" s="2">
        <v>14977.5</v>
      </c>
      <c r="C31" s="2">
        <v>14730.6</v>
      </c>
      <c r="D31" s="2">
        <v>14299.2</v>
      </c>
      <c r="E31" s="2">
        <v>15514.2</v>
      </c>
      <c r="F31" s="2">
        <v>10272.9</v>
      </c>
      <c r="G31" s="2">
        <v>9363.2000000000007</v>
      </c>
      <c r="H31" s="2">
        <v>8584</v>
      </c>
      <c r="I31" s="2">
        <v>9180.6</v>
      </c>
      <c r="J31" s="2">
        <v>10041.1</v>
      </c>
      <c r="K31" s="2">
        <v>7213.2870000000003</v>
      </c>
      <c r="L31" s="2">
        <v>7943.9340000000002</v>
      </c>
      <c r="M31" s="2">
        <v>6388.12</v>
      </c>
      <c r="N31" s="2">
        <v>6654.5379999999996</v>
      </c>
    </row>
    <row r="32" spans="1:14" x14ac:dyDescent="0.25">
      <c r="A32" s="9" t="s">
        <v>17</v>
      </c>
      <c r="B32" s="28">
        <v>0</v>
      </c>
      <c r="C32" s="28">
        <v>0</v>
      </c>
      <c r="D32" s="28">
        <v>0</v>
      </c>
      <c r="E32" s="2">
        <v>0.1</v>
      </c>
      <c r="F32" s="2">
        <v>0.3</v>
      </c>
      <c r="G32" s="2">
        <v>0.3</v>
      </c>
      <c r="H32" s="2">
        <v>0.3</v>
      </c>
      <c r="I32" s="2">
        <v>0.3</v>
      </c>
      <c r="J32" s="2">
        <v>0.8</v>
      </c>
      <c r="K32" s="28">
        <v>0</v>
      </c>
      <c r="L32" s="28">
        <v>0</v>
      </c>
      <c r="M32" s="2">
        <v>0.27300000000000002</v>
      </c>
      <c r="N32" s="28">
        <v>0</v>
      </c>
    </row>
    <row r="33" spans="1:14" x14ac:dyDescent="0.25">
      <c r="A33" s="9" t="s">
        <v>2</v>
      </c>
      <c r="B33" s="3">
        <v>1371.8</v>
      </c>
      <c r="C33" s="3">
        <v>1881.1</v>
      </c>
      <c r="D33" s="3">
        <v>1933.9</v>
      </c>
      <c r="E33" s="3">
        <v>1270.5</v>
      </c>
      <c r="F33" s="3">
        <v>1283.8</v>
      </c>
      <c r="G33" s="3">
        <v>1193</v>
      </c>
      <c r="H33" s="3">
        <v>1056.4000000000001</v>
      </c>
      <c r="I33" s="3">
        <v>1338.4</v>
      </c>
      <c r="J33" s="3">
        <v>1474.8</v>
      </c>
      <c r="K33" s="3">
        <v>2338.6869999999999</v>
      </c>
      <c r="L33" s="3">
        <v>2331.8330000000001</v>
      </c>
      <c r="M33" s="3">
        <v>2426.2809999999999</v>
      </c>
      <c r="N33" s="3">
        <v>1540.134</v>
      </c>
    </row>
    <row r="34" spans="1:14" x14ac:dyDescent="0.25">
      <c r="A34" s="9" t="s">
        <v>3</v>
      </c>
      <c r="B34" s="3">
        <v>12323</v>
      </c>
      <c r="C34" s="3">
        <v>14098.9</v>
      </c>
      <c r="D34" s="3">
        <v>15760.5</v>
      </c>
      <c r="E34" s="3">
        <v>14533.6</v>
      </c>
      <c r="F34" s="3">
        <v>15295.2</v>
      </c>
      <c r="G34" s="3">
        <v>13275.3</v>
      </c>
      <c r="H34" s="3">
        <v>15512.2</v>
      </c>
      <c r="I34" s="3">
        <v>14090.3</v>
      </c>
      <c r="J34" s="3">
        <v>16359.8</v>
      </c>
      <c r="K34" s="3">
        <v>16063.528</v>
      </c>
      <c r="L34" s="3">
        <v>16989.899000000001</v>
      </c>
      <c r="M34" s="3">
        <v>19526.168000000001</v>
      </c>
      <c r="N34" s="3">
        <v>16448.773000000001</v>
      </c>
    </row>
    <row r="35" spans="1:14" ht="25.5" x14ac:dyDescent="0.25">
      <c r="A35" s="9" t="s">
        <v>33</v>
      </c>
      <c r="B35" s="3">
        <v>3740.1</v>
      </c>
      <c r="C35" s="3">
        <v>13274.2</v>
      </c>
      <c r="D35" s="3">
        <v>15810.7</v>
      </c>
      <c r="E35" s="3">
        <v>12488.2</v>
      </c>
      <c r="F35" s="3">
        <v>12301.1</v>
      </c>
      <c r="G35" s="3">
        <v>13208.7</v>
      </c>
      <c r="H35" s="3">
        <v>10609.6</v>
      </c>
      <c r="I35" s="3">
        <v>10715</v>
      </c>
      <c r="J35" s="3">
        <v>9793.6</v>
      </c>
      <c r="K35" s="3">
        <v>10834.842000000001</v>
      </c>
      <c r="L35" s="3">
        <v>11496.227000000001</v>
      </c>
      <c r="M35" s="3">
        <v>13421.325000000001</v>
      </c>
      <c r="N35" s="3">
        <v>6040.7190000000001</v>
      </c>
    </row>
    <row r="36" spans="1:14" ht="25.5" x14ac:dyDescent="0.25">
      <c r="A36" s="9" t="s">
        <v>32</v>
      </c>
      <c r="B36" s="3">
        <v>3474.6</v>
      </c>
      <c r="C36" s="3">
        <v>23436.9</v>
      </c>
      <c r="D36" s="3">
        <v>28415.5</v>
      </c>
      <c r="E36" s="3">
        <v>28244.9</v>
      </c>
      <c r="F36" s="3">
        <v>26022.9</v>
      </c>
      <c r="G36" s="3">
        <v>21975.7</v>
      </c>
      <c r="H36" s="3">
        <v>15611.5</v>
      </c>
      <c r="I36" s="3">
        <v>14732.1</v>
      </c>
      <c r="J36" s="3">
        <v>14252.1</v>
      </c>
      <c r="K36" s="3">
        <v>16893.571</v>
      </c>
      <c r="L36" s="3">
        <v>21817.973999999998</v>
      </c>
      <c r="M36" s="3">
        <v>27838.946</v>
      </c>
      <c r="N36" s="3">
        <v>4610.0649999999996</v>
      </c>
    </row>
    <row r="37" spans="1:14" x14ac:dyDescent="0.25">
      <c r="A37" s="9" t="s">
        <v>18</v>
      </c>
      <c r="B37" s="3">
        <v>233524.4</v>
      </c>
      <c r="C37" s="3">
        <v>233524.4</v>
      </c>
      <c r="D37" s="3">
        <v>252906.6</v>
      </c>
      <c r="E37" s="3">
        <v>256429.3</v>
      </c>
      <c r="F37" s="3">
        <v>258379.3</v>
      </c>
      <c r="G37" s="3">
        <v>236244.8</v>
      </c>
      <c r="H37" s="3">
        <v>299777.09999999998</v>
      </c>
      <c r="I37" s="3">
        <v>323285.7</v>
      </c>
      <c r="J37" s="3">
        <v>341253.7</v>
      </c>
      <c r="K37" s="3">
        <v>334379.66399999999</v>
      </c>
      <c r="L37" s="3">
        <v>352232.18729999999</v>
      </c>
      <c r="M37" s="3">
        <v>385353.91236999998</v>
      </c>
      <c r="N37" s="3">
        <v>416795.38565000001</v>
      </c>
    </row>
    <row r="38" spans="1:14" x14ac:dyDescent="0.25">
      <c r="A38" s="9" t="s">
        <v>4</v>
      </c>
      <c r="B38" s="3">
        <v>32052.199999999953</v>
      </c>
      <c r="C38" s="3">
        <v>48243.100000000035</v>
      </c>
      <c r="D38" s="3">
        <v>34905.199999999953</v>
      </c>
      <c r="E38" s="3">
        <v>28432.299999999988</v>
      </c>
      <c r="F38" s="3">
        <v>28369.299999999988</v>
      </c>
      <c r="G38" s="3">
        <v>21124.5</v>
      </c>
      <c r="H38" s="3">
        <v>22329.800000000047</v>
      </c>
      <c r="I38" s="3">
        <v>22950.399999999965</v>
      </c>
      <c r="J38" s="3">
        <v>26175.399999999965</v>
      </c>
      <c r="K38" s="3">
        <v>26808.494000000006</v>
      </c>
      <c r="L38" s="3">
        <v>32889.322999999997</v>
      </c>
      <c r="M38" s="3">
        <v>33450.574000000001</v>
      </c>
      <c r="N38" s="3">
        <v>39047.338000000003</v>
      </c>
    </row>
    <row r="39" spans="1:14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  <c r="N39" s="13"/>
    </row>
    <row r="40" spans="1:14" s="4" customFormat="1" ht="20.100000000000001" customHeight="1" x14ac:dyDescent="0.25">
      <c r="A40" s="26" t="s">
        <v>19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 t="s">
        <v>34</v>
      </c>
    </row>
    <row r="41" spans="1:14" x14ac:dyDescent="0.25">
      <c r="A41" s="14"/>
      <c r="B41" s="20" t="s">
        <v>0</v>
      </c>
      <c r="C41" s="21" t="s">
        <v>0</v>
      </c>
      <c r="D41" s="21" t="s">
        <v>0</v>
      </c>
      <c r="E41" s="21" t="s">
        <v>0</v>
      </c>
      <c r="F41" s="21" t="s">
        <v>0</v>
      </c>
      <c r="G41" s="21" t="s">
        <v>0</v>
      </c>
      <c r="H41" s="21" t="s">
        <v>0</v>
      </c>
      <c r="I41" s="22" t="s">
        <v>0</v>
      </c>
      <c r="J41" s="22" t="s">
        <v>0</v>
      </c>
      <c r="K41" s="22" t="s">
        <v>0</v>
      </c>
      <c r="L41" s="22" t="s">
        <v>0</v>
      </c>
      <c r="M41" s="22" t="s">
        <v>0</v>
      </c>
      <c r="N41" s="22" t="s">
        <v>0</v>
      </c>
    </row>
    <row r="42" spans="1:14" x14ac:dyDescent="0.25">
      <c r="A42" s="17"/>
      <c r="B42" s="23">
        <v>44562</v>
      </c>
      <c r="C42" s="24">
        <v>44593</v>
      </c>
      <c r="D42" s="24">
        <v>44621</v>
      </c>
      <c r="E42" s="24">
        <v>44652</v>
      </c>
      <c r="F42" s="24">
        <v>44682</v>
      </c>
      <c r="G42" s="24">
        <v>44713</v>
      </c>
      <c r="H42" s="24">
        <v>44743</v>
      </c>
      <c r="I42" s="24">
        <v>44774</v>
      </c>
      <c r="J42" s="24">
        <v>44805</v>
      </c>
      <c r="K42" s="25">
        <v>44835</v>
      </c>
      <c r="L42" s="25">
        <v>44866</v>
      </c>
      <c r="M42" s="25">
        <v>44896</v>
      </c>
      <c r="N42" s="25">
        <v>44927</v>
      </c>
    </row>
    <row r="43" spans="1:14" ht="25.5" x14ac:dyDescent="0.25">
      <c r="A43" s="6" t="s">
        <v>31</v>
      </c>
      <c r="B43" s="1">
        <f>SUM(B44:B51)</f>
        <v>356069.7</v>
      </c>
      <c r="C43" s="1">
        <f t="shared" ref="C43:N43" si="3">SUM(C44:C51)</f>
        <v>382371.2</v>
      </c>
      <c r="D43" s="1">
        <f t="shared" si="3"/>
        <v>379220.7</v>
      </c>
      <c r="E43" s="1">
        <f t="shared" si="3"/>
        <v>386192.4</v>
      </c>
      <c r="F43" s="1">
        <f t="shared" si="3"/>
        <v>357989.4</v>
      </c>
      <c r="G43" s="1">
        <f t="shared" si="3"/>
        <v>315515.7</v>
      </c>
      <c r="H43" s="1">
        <f t="shared" si="3"/>
        <v>287713.09999999998</v>
      </c>
      <c r="I43" s="1">
        <f t="shared" si="3"/>
        <v>291281.90000000002</v>
      </c>
      <c r="J43" s="1">
        <f t="shared" si="3"/>
        <v>292899</v>
      </c>
      <c r="K43" s="1">
        <f t="shared" si="3"/>
        <v>294559.09999999998</v>
      </c>
      <c r="L43" s="1">
        <f t="shared" si="3"/>
        <v>321059.3</v>
      </c>
      <c r="M43" s="1">
        <f t="shared" si="3"/>
        <v>333277</v>
      </c>
      <c r="N43" s="1">
        <f t="shared" si="3"/>
        <v>301463.59999999998</v>
      </c>
    </row>
    <row r="44" spans="1:14" x14ac:dyDescent="0.25">
      <c r="A44" s="8" t="s">
        <v>1</v>
      </c>
      <c r="B44" s="2">
        <v>32715.5</v>
      </c>
      <c r="C44" s="2">
        <v>25385.4</v>
      </c>
      <c r="D44" s="2">
        <v>23159.5</v>
      </c>
      <c r="E44" s="2">
        <v>18799.2</v>
      </c>
      <c r="F44" s="2">
        <v>20164.599999999999</v>
      </c>
      <c r="G44" s="2">
        <v>20736</v>
      </c>
      <c r="H44" s="2">
        <v>18277.7</v>
      </c>
      <c r="I44" s="2">
        <v>17871.3</v>
      </c>
      <c r="J44" s="2">
        <v>18288.400000000001</v>
      </c>
      <c r="K44" s="2">
        <v>16286.3</v>
      </c>
      <c r="L44" s="2">
        <v>16662.900000000001</v>
      </c>
      <c r="M44" s="2">
        <v>14934.3</v>
      </c>
      <c r="N44" s="2">
        <v>14977.5</v>
      </c>
    </row>
    <row r="45" spans="1:14" x14ac:dyDescent="0.25">
      <c r="A45" s="9" t="s">
        <v>17</v>
      </c>
      <c r="B45" s="28">
        <v>0</v>
      </c>
      <c r="C45" s="28">
        <v>0</v>
      </c>
      <c r="D45" s="28">
        <v>0</v>
      </c>
      <c r="E45" s="28">
        <v>0</v>
      </c>
      <c r="F45" s="2">
        <v>3</v>
      </c>
      <c r="G45" s="28">
        <v>0</v>
      </c>
      <c r="H45" s="28">
        <v>0</v>
      </c>
      <c r="I45" s="2">
        <v>0.5</v>
      </c>
      <c r="J45" s="28">
        <v>0</v>
      </c>
      <c r="K45" s="28">
        <v>0</v>
      </c>
      <c r="L45" s="28">
        <v>0</v>
      </c>
      <c r="M45" s="2">
        <v>0.3</v>
      </c>
      <c r="N45" s="28">
        <v>0</v>
      </c>
    </row>
    <row r="46" spans="1:14" x14ac:dyDescent="0.25">
      <c r="A46" s="9" t="s">
        <v>2</v>
      </c>
      <c r="B46" s="3">
        <v>6277.7</v>
      </c>
      <c r="C46" s="3">
        <v>2949.8</v>
      </c>
      <c r="D46" s="3">
        <v>2512.1</v>
      </c>
      <c r="E46" s="2">
        <v>6175.9</v>
      </c>
      <c r="F46" s="3">
        <v>3569.6</v>
      </c>
      <c r="G46" s="3">
        <v>2318.5</v>
      </c>
      <c r="H46" s="3">
        <v>1216.5</v>
      </c>
      <c r="I46" s="3">
        <v>1091.0999999999999</v>
      </c>
      <c r="J46" s="3">
        <v>1516.3</v>
      </c>
      <c r="K46" s="3">
        <v>1285.4000000000001</v>
      </c>
      <c r="L46" s="3">
        <v>1880.2</v>
      </c>
      <c r="M46" s="3">
        <v>2380.1</v>
      </c>
      <c r="N46" s="3">
        <v>1371.8</v>
      </c>
    </row>
    <row r="47" spans="1:14" x14ac:dyDescent="0.25">
      <c r="A47" s="9" t="s">
        <v>3</v>
      </c>
      <c r="B47" s="3">
        <v>11745.4</v>
      </c>
      <c r="C47" s="3">
        <v>13646.9</v>
      </c>
      <c r="D47" s="3">
        <v>14432.7</v>
      </c>
      <c r="E47" s="3">
        <v>13839.4</v>
      </c>
      <c r="F47" s="3">
        <v>13346.2</v>
      </c>
      <c r="G47" s="3">
        <v>12164.4</v>
      </c>
      <c r="H47" s="3">
        <v>10889.2</v>
      </c>
      <c r="I47" s="3">
        <v>10842.9</v>
      </c>
      <c r="J47" s="3">
        <v>12099.4</v>
      </c>
      <c r="K47" s="3">
        <v>13817.9</v>
      </c>
      <c r="L47" s="3">
        <v>14323.1</v>
      </c>
      <c r="M47" s="3">
        <v>13999.2</v>
      </c>
      <c r="N47" s="3">
        <v>12323</v>
      </c>
    </row>
    <row r="48" spans="1:14" ht="25.5" x14ac:dyDescent="0.25">
      <c r="A48" s="9" t="s">
        <v>33</v>
      </c>
      <c r="B48" s="3">
        <v>5399.9</v>
      </c>
      <c r="C48" s="3">
        <v>13984.1</v>
      </c>
      <c r="D48" s="3">
        <v>16978.400000000001</v>
      </c>
      <c r="E48" s="3">
        <v>15423.1</v>
      </c>
      <c r="F48" s="3">
        <v>13779.5</v>
      </c>
      <c r="G48" s="3">
        <v>11764.1</v>
      </c>
      <c r="H48" s="3">
        <v>6359.4</v>
      </c>
      <c r="I48" s="3">
        <v>7066.1</v>
      </c>
      <c r="J48" s="3">
        <v>7341.7</v>
      </c>
      <c r="K48" s="3">
        <v>7459.8</v>
      </c>
      <c r="L48" s="3">
        <v>11573.7</v>
      </c>
      <c r="M48" s="3">
        <v>12454</v>
      </c>
      <c r="N48" s="3">
        <v>3740.1</v>
      </c>
    </row>
    <row r="49" spans="1:14" ht="25.5" x14ac:dyDescent="0.25">
      <c r="A49" s="9" t="s">
        <v>32</v>
      </c>
      <c r="B49" s="3">
        <v>12244.2</v>
      </c>
      <c r="C49" s="3">
        <v>31580.9</v>
      </c>
      <c r="D49" s="3">
        <v>30396.7</v>
      </c>
      <c r="E49" s="3">
        <v>20563.7</v>
      </c>
      <c r="F49" s="3">
        <v>17024.099999999999</v>
      </c>
      <c r="G49" s="3">
        <v>15600.7</v>
      </c>
      <c r="H49" s="3">
        <v>11852.9</v>
      </c>
      <c r="I49" s="3">
        <v>11059.3</v>
      </c>
      <c r="J49" s="3">
        <v>11247.2</v>
      </c>
      <c r="K49" s="3">
        <v>13181.8</v>
      </c>
      <c r="L49" s="3">
        <v>18127.3</v>
      </c>
      <c r="M49" s="3">
        <v>23053.9</v>
      </c>
      <c r="N49" s="3">
        <v>3474.6</v>
      </c>
    </row>
    <row r="50" spans="1:14" x14ac:dyDescent="0.25">
      <c r="A50" s="9" t="s">
        <v>18</v>
      </c>
      <c r="B50" s="3">
        <v>238976.9</v>
      </c>
      <c r="C50" s="3">
        <v>257244.3</v>
      </c>
      <c r="D50" s="3">
        <v>252963.4</v>
      </c>
      <c r="E50" s="3">
        <v>272519.90000000002</v>
      </c>
      <c r="F50" s="3">
        <v>261291.4</v>
      </c>
      <c r="G50" s="3">
        <v>230299.8</v>
      </c>
      <c r="H50" s="3">
        <v>220421.5</v>
      </c>
      <c r="I50" s="3">
        <v>221524.3</v>
      </c>
      <c r="J50" s="3">
        <v>218565.5</v>
      </c>
      <c r="K50" s="3">
        <v>217729.4</v>
      </c>
      <c r="L50" s="3">
        <v>228322.3</v>
      </c>
      <c r="M50" s="3">
        <v>229054.5</v>
      </c>
      <c r="N50" s="3">
        <v>233524.4</v>
      </c>
    </row>
    <row r="51" spans="1:14" x14ac:dyDescent="0.25">
      <c r="A51" s="9" t="s">
        <v>4</v>
      </c>
      <c r="B51" s="3">
        <v>48710.100000000035</v>
      </c>
      <c r="C51" s="3">
        <v>37579.799999999988</v>
      </c>
      <c r="D51" s="3">
        <v>38777.900000000023</v>
      </c>
      <c r="E51" s="3">
        <v>38871.200000000012</v>
      </c>
      <c r="F51" s="3">
        <v>28811</v>
      </c>
      <c r="G51" s="3">
        <v>22632.200000000012</v>
      </c>
      <c r="H51" s="3">
        <v>18695.899999999965</v>
      </c>
      <c r="I51" s="3">
        <v>21826.400000000023</v>
      </c>
      <c r="J51" s="3">
        <v>23840.5</v>
      </c>
      <c r="K51" s="3">
        <v>24798.5</v>
      </c>
      <c r="L51" s="3">
        <v>30169.799999999988</v>
      </c>
      <c r="M51" s="3">
        <v>37400.700000000012</v>
      </c>
      <c r="N51" s="3">
        <v>32052.199999999953</v>
      </c>
    </row>
    <row r="52" spans="1:14" x14ac:dyDescent="0.25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s="4" customFormat="1" ht="20.100000000000001" customHeight="1" x14ac:dyDescent="0.25">
      <c r="A53" s="26" t="s">
        <v>21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 t="s">
        <v>34</v>
      </c>
    </row>
    <row r="54" spans="1:14" s="5" customFormat="1" x14ac:dyDescent="0.25">
      <c r="A54" s="14"/>
      <c r="B54" s="15" t="s">
        <v>0</v>
      </c>
      <c r="C54" s="15" t="s">
        <v>0</v>
      </c>
      <c r="D54" s="15" t="s">
        <v>0</v>
      </c>
      <c r="E54" s="15" t="s">
        <v>0</v>
      </c>
      <c r="F54" s="15" t="s">
        <v>0</v>
      </c>
      <c r="G54" s="15" t="s">
        <v>0</v>
      </c>
      <c r="H54" s="15" t="s">
        <v>0</v>
      </c>
      <c r="I54" s="16" t="s">
        <v>0</v>
      </c>
      <c r="J54" s="16" t="s">
        <v>0</v>
      </c>
      <c r="K54" s="16" t="s">
        <v>0</v>
      </c>
      <c r="L54" s="16" t="s">
        <v>0</v>
      </c>
      <c r="M54" s="16" t="s">
        <v>0</v>
      </c>
      <c r="N54" s="16" t="s">
        <v>0</v>
      </c>
    </row>
    <row r="55" spans="1:14" s="5" customFormat="1" x14ac:dyDescent="0.25">
      <c r="A55" s="17"/>
      <c r="B55" s="18">
        <v>44197</v>
      </c>
      <c r="C55" s="18">
        <v>44228</v>
      </c>
      <c r="D55" s="18">
        <v>44256</v>
      </c>
      <c r="E55" s="18">
        <v>44287</v>
      </c>
      <c r="F55" s="18">
        <v>44317</v>
      </c>
      <c r="G55" s="18">
        <v>44348</v>
      </c>
      <c r="H55" s="18">
        <v>44378</v>
      </c>
      <c r="I55" s="18">
        <v>44409</v>
      </c>
      <c r="J55" s="18">
        <v>44440</v>
      </c>
      <c r="K55" s="19">
        <v>44470</v>
      </c>
      <c r="L55" s="19">
        <v>44501</v>
      </c>
      <c r="M55" s="19">
        <v>44531</v>
      </c>
      <c r="N55" s="19">
        <v>44562</v>
      </c>
    </row>
    <row r="56" spans="1:14" ht="25.5" x14ac:dyDescent="0.25">
      <c r="A56" s="6" t="s">
        <v>31</v>
      </c>
      <c r="B56" s="1">
        <f>SUM(B57:B64)</f>
        <v>240079.4</v>
      </c>
      <c r="C56" s="1">
        <f t="shared" ref="C56:N56" si="4">SUM(C57:C64)</f>
        <v>320763.09999999998</v>
      </c>
      <c r="D56" s="1">
        <f t="shared" si="4"/>
        <v>335509.7</v>
      </c>
      <c r="E56" s="1">
        <f t="shared" si="4"/>
        <v>319758.7</v>
      </c>
      <c r="F56" s="1">
        <f t="shared" si="4"/>
        <v>299655.09999999998</v>
      </c>
      <c r="G56" s="1">
        <f t="shared" si="4"/>
        <v>285486.40000000002</v>
      </c>
      <c r="H56" s="1">
        <f t="shared" si="4"/>
        <v>274673.5</v>
      </c>
      <c r="I56" s="1">
        <f t="shared" si="4"/>
        <v>269145.2</v>
      </c>
      <c r="J56" s="1">
        <f t="shared" si="4"/>
        <v>271576.2</v>
      </c>
      <c r="K56" s="1">
        <f t="shared" si="4"/>
        <v>264086.2</v>
      </c>
      <c r="L56" s="1">
        <f t="shared" si="4"/>
        <v>313892.7</v>
      </c>
      <c r="M56" s="1">
        <f t="shared" si="4"/>
        <v>355746.2</v>
      </c>
      <c r="N56" s="1">
        <f t="shared" si="4"/>
        <v>356069.7</v>
      </c>
    </row>
    <row r="57" spans="1:14" x14ac:dyDescent="0.25">
      <c r="A57" s="8" t="s">
        <v>1</v>
      </c>
      <c r="B57" s="2">
        <v>15481.7</v>
      </c>
      <c r="C57" s="2">
        <v>13658.9</v>
      </c>
      <c r="D57" s="2">
        <v>23271.3</v>
      </c>
      <c r="E57" s="2">
        <v>16848.3</v>
      </c>
      <c r="F57" s="2">
        <v>10522.8</v>
      </c>
      <c r="G57" s="2">
        <v>7032.4</v>
      </c>
      <c r="H57" s="2">
        <v>10658.5</v>
      </c>
      <c r="I57" s="2">
        <v>11156.4</v>
      </c>
      <c r="J57" s="2">
        <v>12440.5</v>
      </c>
      <c r="K57" s="2">
        <v>12384.4</v>
      </c>
      <c r="L57" s="2">
        <v>13240.8</v>
      </c>
      <c r="M57" s="2">
        <v>14401.5</v>
      </c>
      <c r="N57" s="2">
        <v>32715.5</v>
      </c>
    </row>
    <row r="58" spans="1:14" x14ac:dyDescent="0.25">
      <c r="A58" s="9" t="s">
        <v>17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">
        <v>0.4</v>
      </c>
      <c r="K58" s="2">
        <v>4.5999999999999996</v>
      </c>
      <c r="L58" s="28">
        <v>0</v>
      </c>
      <c r="M58" s="28">
        <v>0</v>
      </c>
      <c r="N58" s="28">
        <v>0</v>
      </c>
    </row>
    <row r="59" spans="1:14" x14ac:dyDescent="0.25">
      <c r="A59" s="9" t="s">
        <v>2</v>
      </c>
      <c r="B59" s="3">
        <v>634.70000000000005</v>
      </c>
      <c r="C59" s="3">
        <v>577.9</v>
      </c>
      <c r="D59" s="3">
        <v>1091.0999999999999</v>
      </c>
      <c r="E59" s="3">
        <v>897.7</v>
      </c>
      <c r="F59" s="3">
        <v>1056.3</v>
      </c>
      <c r="G59" s="3">
        <v>1595.2</v>
      </c>
      <c r="H59" s="3">
        <v>2801.5</v>
      </c>
      <c r="I59" s="3">
        <v>2810.5</v>
      </c>
      <c r="J59" s="3">
        <v>4327.3</v>
      </c>
      <c r="K59" s="3">
        <v>4584.6000000000004</v>
      </c>
      <c r="L59" s="3">
        <v>6153.1</v>
      </c>
      <c r="M59" s="3">
        <v>9709.7000000000007</v>
      </c>
      <c r="N59" s="3">
        <v>6277.7</v>
      </c>
    </row>
    <row r="60" spans="1:14" x14ac:dyDescent="0.25">
      <c r="A60" s="9" t="s">
        <v>3</v>
      </c>
      <c r="B60" s="3">
        <v>8605.2000000000007</v>
      </c>
      <c r="C60" s="3">
        <v>10991.1</v>
      </c>
      <c r="D60" s="3">
        <v>8986.2000000000007</v>
      </c>
      <c r="E60" s="3">
        <v>8917.2000000000007</v>
      </c>
      <c r="F60" s="3">
        <v>9667.9</v>
      </c>
      <c r="G60" s="3">
        <v>9532.7000000000007</v>
      </c>
      <c r="H60" s="3">
        <v>6914.7</v>
      </c>
      <c r="I60" s="3">
        <v>6821.7</v>
      </c>
      <c r="J60" s="3">
        <v>6858.2</v>
      </c>
      <c r="K60" s="3">
        <v>7146.3</v>
      </c>
      <c r="L60" s="3">
        <v>5872.6</v>
      </c>
      <c r="M60" s="3">
        <v>8194.6</v>
      </c>
      <c r="N60" s="3">
        <v>11745.4</v>
      </c>
    </row>
    <row r="61" spans="1:14" ht="25.5" x14ac:dyDescent="0.25">
      <c r="A61" s="9" t="s">
        <v>33</v>
      </c>
      <c r="B61" s="3">
        <v>877.3</v>
      </c>
      <c r="C61" s="3">
        <v>4731.8</v>
      </c>
      <c r="D61" s="3">
        <v>5471.1</v>
      </c>
      <c r="E61" s="3">
        <v>6394</v>
      </c>
      <c r="F61" s="3">
        <v>5593.3</v>
      </c>
      <c r="G61" s="3">
        <v>5980.7</v>
      </c>
      <c r="H61" s="3">
        <v>3801.6</v>
      </c>
      <c r="I61" s="3">
        <v>3517.5</v>
      </c>
      <c r="J61" s="3">
        <v>4102.2</v>
      </c>
      <c r="K61" s="3">
        <v>3550.8</v>
      </c>
      <c r="L61" s="3">
        <v>8310.4</v>
      </c>
      <c r="M61" s="3">
        <v>11641.9</v>
      </c>
      <c r="N61" s="3">
        <v>5399.9</v>
      </c>
    </row>
    <row r="62" spans="1:14" ht="25.5" x14ac:dyDescent="0.25">
      <c r="A62" s="9" t="s">
        <v>32</v>
      </c>
      <c r="B62" s="3">
        <v>4247.8999999999996</v>
      </c>
      <c r="C62" s="3">
        <v>10663.7</v>
      </c>
      <c r="D62" s="3">
        <v>13716.1</v>
      </c>
      <c r="E62" s="3">
        <v>15712.3</v>
      </c>
      <c r="F62" s="3">
        <v>14824.4</v>
      </c>
      <c r="G62" s="3">
        <v>15118.9</v>
      </c>
      <c r="H62" s="3">
        <v>10147.200000000001</v>
      </c>
      <c r="I62" s="3">
        <v>8301.4</v>
      </c>
      <c r="J62" s="3">
        <v>8487.2999999999993</v>
      </c>
      <c r="K62" s="3">
        <v>10915.1</v>
      </c>
      <c r="L62" s="3">
        <v>18982.900000000001</v>
      </c>
      <c r="M62" s="3">
        <v>25587.3</v>
      </c>
      <c r="N62" s="3">
        <v>12244.2</v>
      </c>
    </row>
    <row r="63" spans="1:14" x14ac:dyDescent="0.25">
      <c r="A63" s="9" t="s">
        <v>18</v>
      </c>
      <c r="B63" s="3">
        <v>187537.6</v>
      </c>
      <c r="C63" s="3">
        <v>258157.9</v>
      </c>
      <c r="D63" s="3">
        <v>256183.9</v>
      </c>
      <c r="E63" s="3">
        <v>248233.3</v>
      </c>
      <c r="F63" s="3">
        <v>233733.4</v>
      </c>
      <c r="G63" s="3">
        <v>227300.1</v>
      </c>
      <c r="H63" s="3">
        <v>223122.1</v>
      </c>
      <c r="I63" s="3">
        <v>216396.3</v>
      </c>
      <c r="J63" s="3">
        <v>210355.3</v>
      </c>
      <c r="K63" s="3">
        <v>199034.2</v>
      </c>
      <c r="L63" s="3">
        <v>205194.4</v>
      </c>
      <c r="M63" s="3">
        <v>210704.9</v>
      </c>
      <c r="N63" s="3">
        <v>238976.9</v>
      </c>
    </row>
    <row r="64" spans="1:14" x14ac:dyDescent="0.25">
      <c r="A64" s="9" t="s">
        <v>4</v>
      </c>
      <c r="B64" s="3">
        <v>22694.999999999971</v>
      </c>
      <c r="C64" s="3">
        <v>21981.799999999988</v>
      </c>
      <c r="D64" s="3">
        <v>26790</v>
      </c>
      <c r="E64" s="3">
        <v>22755.900000000023</v>
      </c>
      <c r="F64" s="3">
        <v>24257</v>
      </c>
      <c r="G64" s="3">
        <v>18926.400000000001</v>
      </c>
      <c r="H64" s="3">
        <v>17227.899999999994</v>
      </c>
      <c r="I64" s="3">
        <v>20141.400000000023</v>
      </c>
      <c r="J64" s="3">
        <v>25005.000000000029</v>
      </c>
      <c r="K64" s="3">
        <v>26466.200000000012</v>
      </c>
      <c r="L64" s="3">
        <v>56138.5</v>
      </c>
      <c r="M64" s="3">
        <v>75506.299999999988</v>
      </c>
      <c r="N64" s="3">
        <v>48710.100000000035</v>
      </c>
    </row>
    <row r="65" spans="1:14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hidden="1" x14ac:dyDescent="0.25"/>
    <row r="67" spans="1:14" hidden="1" x14ac:dyDescent="0.25"/>
    <row r="68" spans="1:14" hidden="1" x14ac:dyDescent="0.25"/>
    <row r="69" spans="1:14" hidden="1" x14ac:dyDescent="0.25"/>
    <row r="70" spans="1:14" hidden="1" x14ac:dyDescent="0.25"/>
    <row r="71" spans="1:14" hidden="1" x14ac:dyDescent="0.25"/>
    <row r="72" spans="1:14" hidden="1" x14ac:dyDescent="0.25"/>
    <row r="73" spans="1:14" hidden="1" x14ac:dyDescent="0.25"/>
    <row r="74" spans="1:14" hidden="1" x14ac:dyDescent="0.25"/>
    <row r="75" spans="1:14" hidden="1" x14ac:dyDescent="0.25"/>
    <row r="76" spans="1:14" hidden="1" x14ac:dyDescent="0.25"/>
    <row r="77" spans="1:14" hidden="1" x14ac:dyDescent="0.25"/>
    <row r="78" spans="1:14" hidden="1" x14ac:dyDescent="0.25"/>
    <row r="79" spans="1:14" hidden="1" x14ac:dyDescent="0.25"/>
    <row r="80" spans="1:14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</sheetData>
  <pageMargins left="0.39370078740157483" right="0.39370078740157483" top="0.39370078740157483" bottom="0.39370078740157483" header="0.19685039370078741" footer="0.19685039370078741"/>
  <pageSetup paperSize="9" scale="85" fitToHeight="3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Борг по періодах</vt:lpstr>
      <vt:lpstr>Борг (ДТ)</vt:lpstr>
      <vt:lpstr>'Борг по періодах'!Заголовки_для_друку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2026-02-24T12:21:50Z</dcterms:modified>
</cp:coreProperties>
</file>